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mert.celik\Desktop\KASIM 2021 İHALELER\3.Dolapdere Güvenlik İhalesi\"/>
    </mc:Choice>
  </mc:AlternateContent>
  <xr:revisionPtr revIDLastSave="0" documentId="13_ncr:1_{D4E49B40-906E-4E9C-B6F0-B46EFF0C18A9}" xr6:coauthVersionLast="36" xr6:coauthVersionMax="36" xr10:uidLastSave="{00000000-0000-0000-0000-000000000000}"/>
  <bookViews>
    <workbookView xWindow="0" yWindow="0" windowWidth="19200" windowHeight="6640" tabRatio="998" activeTab="1" xr2:uid="{00000000-000D-0000-FFFF-FFFF00000000}"/>
  </bookViews>
  <sheets>
    <sheet name="Teklif Formu" sheetId="21" r:id="rId1"/>
    <sheet name="Fiyat Tablosu" sheetId="22" r:id="rId2"/>
  </sheets>
  <definedNames>
    <definedName name="_xlnm.Print_Area" localSheetId="0">'Teklif Formu'!$B$2:$O$53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22" l="1"/>
  <c r="D16" i="22"/>
  <c r="C16" i="22"/>
  <c r="E15" i="22"/>
  <c r="D15" i="22"/>
  <c r="C15" i="22"/>
  <c r="E13" i="22"/>
  <c r="D13" i="22"/>
  <c r="C13" i="22"/>
  <c r="E8" i="22"/>
  <c r="E10" i="22" s="1"/>
  <c r="D8" i="22"/>
  <c r="D10" i="22" s="1"/>
  <c r="C8" i="22"/>
  <c r="C10" i="22" s="1"/>
  <c r="E19" i="22" l="1"/>
  <c r="E20" i="22" s="1"/>
  <c r="E24" i="22" s="1"/>
  <c r="E26" i="22" s="1"/>
  <c r="C18" i="22"/>
  <c r="D18" i="22"/>
  <c r="E9" i="22"/>
  <c r="E11" i="22" s="1"/>
  <c r="E12" i="22" s="1"/>
  <c r="E18" i="22"/>
  <c r="C19" i="22"/>
  <c r="C20" i="22" s="1"/>
  <c r="C24" i="22" s="1"/>
  <c r="C9" i="22"/>
  <c r="C11" i="22" s="1"/>
  <c r="C12" i="22" s="1"/>
  <c r="C17" i="22" s="1"/>
  <c r="D9" i="22"/>
  <c r="D19" i="22"/>
  <c r="D20" i="22" s="1"/>
  <c r="D24" i="22" s="1"/>
  <c r="D26" i="22" s="1"/>
  <c r="E29" i="22" l="1"/>
  <c r="E30" i="22" s="1"/>
  <c r="D29" i="22"/>
  <c r="D30" i="22" s="1"/>
  <c r="C26" i="22"/>
  <c r="E14" i="22"/>
  <c r="E17" i="22"/>
  <c r="C14" i="22"/>
  <c r="D11" i="22"/>
  <c r="D12" i="22" s="1"/>
  <c r="D14" i="22" s="1"/>
  <c r="C29" i="22" l="1"/>
  <c r="C30" i="22" s="1"/>
  <c r="C31" i="22" s="1"/>
  <c r="C32" i="22" s="1"/>
  <c r="D17" i="22"/>
</calcChain>
</file>

<file path=xl/sharedStrings.xml><?xml version="1.0" encoding="utf-8"?>
<sst xmlns="http://schemas.openxmlformats.org/spreadsheetml/2006/main" count="76" uniqueCount="72">
  <si>
    <t>GENEL BİLGİLER</t>
  </si>
  <si>
    <t xml:space="preserve">Adres: </t>
  </si>
  <si>
    <t xml:space="preserve">İrtibat kişisi: </t>
  </si>
  <si>
    <t>Telefon:</t>
  </si>
  <si>
    <t>Email:</t>
  </si>
  <si>
    <t xml:space="preserve">Firma adı: </t>
  </si>
  <si>
    <t>Ticaret Sicil Numarası:</t>
  </si>
  <si>
    <t>IBAN:</t>
  </si>
  <si>
    <t>Vergi Dairesi &amp; Numarası:</t>
  </si>
  <si>
    <t>TARİH</t>
  </si>
  <si>
    <t>FİRMA KAŞE VE İMZASI</t>
  </si>
  <si>
    <t>FİYATLANDIRMA TABLOSU (TL)</t>
  </si>
  <si>
    <t>KURUM, sözleşme metninde imza aşamasına kadar değişiklik yapma haklarını kendinde saklı tutar.</t>
  </si>
  <si>
    <t xml:space="preserve">KURUM, işbu çalışmayla ilgili her türlü cayma ve çalışmayı iptal etme hakkını kendinde saklı tutar. </t>
  </si>
  <si>
    <t>PERSONELİN
GÖREVİ/ÜNVAN DAĞILIMI</t>
  </si>
  <si>
    <t>PERSONEL 
SAYISI*</t>
  </si>
  <si>
    <t>TEDARİKÇİ FİRMA ADI</t>
  </si>
  <si>
    <t>LOKASYON</t>
  </si>
  <si>
    <t>GÖREV</t>
  </si>
  <si>
    <t>SORUMLU</t>
  </si>
  <si>
    <t>X-RAY</t>
  </si>
  <si>
    <t>AMİR</t>
  </si>
  <si>
    <t>BRÜT ÜCRET</t>
  </si>
  <si>
    <t>SSK TABANI</t>
  </si>
  <si>
    <t>SSK TAVANI</t>
  </si>
  <si>
    <t>SSK MATRAHI</t>
  </si>
  <si>
    <t>SSK KESİNTİSİ</t>
  </si>
  <si>
    <t xml:space="preserve">İŞSİZLİK SİGORTASI  </t>
  </si>
  <si>
    <t>GELİR VERGİSİ MATRAHI</t>
  </si>
  <si>
    <t>GELİR VERGİSİ KESİNTİSİ</t>
  </si>
  <si>
    <t>DAMGA VERGİSİ KESİNTİSİ</t>
  </si>
  <si>
    <t>NET ÖDENEN</t>
  </si>
  <si>
    <t>SSK İŞVEREN PAYI</t>
  </si>
  <si>
    <t>İŞSİZLİK SİGORTASI İŞVEREN PAYI</t>
  </si>
  <si>
    <t>YASAL KESİNTİLER (PERSONEL)</t>
  </si>
  <si>
    <t>YASAL KESİNTİLER (İŞVEREN)</t>
  </si>
  <si>
    <t>TOPLAM MALİYET</t>
  </si>
  <si>
    <t>PERSONEL ARA TOPLAM</t>
  </si>
  <si>
    <t>YEMEK (TICKET)</t>
  </si>
  <si>
    <t>KIYAFET*</t>
  </si>
  <si>
    <t>PERSONEL MALİYETİ (AYLIK)</t>
  </si>
  <si>
    <t>PERSONEL SAYISI</t>
  </si>
  <si>
    <t>TOPLAM PERSONEL MALİYETİ (AYLIK)</t>
  </si>
  <si>
    <t>DİĞER OPERASYON GİDERLERİ (EĞİTİMLER, EKİPMAN, VB.)</t>
  </si>
  <si>
    <t>ŞİRKET İŞLETME PAYI (AYLIK)</t>
  </si>
  <si>
    <t>TOPLAM TUTAR (KDV Hariç)</t>
  </si>
  <si>
    <t>SENELİK TOPLAM MALİYET</t>
  </si>
  <si>
    <t>GENEL TOPLAM</t>
  </si>
  <si>
    <t>SÖZLEŞME TOPLAM BEDELİ (36 AY)</t>
  </si>
  <si>
    <t>3 YILLIK GİDERLER TOPLAMIDIR.</t>
  </si>
  <si>
    <t>3 YILLIK TOPLAM BEDELDİR.</t>
  </si>
  <si>
    <t>3 YILLIK İŞLETME PAYINI GÖSTERİR.</t>
  </si>
  <si>
    <t>ŞİRKET İŞLETME PAYI**</t>
  </si>
  <si>
    <t>DİĞER TÜM GİDERLER**</t>
  </si>
  <si>
    <t>TOPLAM BEDEL**</t>
  </si>
  <si>
    <t>İhale dökümanının tamamını okudum, anladım ve tüm şartları kabul ettiğimi taahhüt ve beyan ederim.</t>
  </si>
  <si>
    <t>İmza:</t>
  </si>
  <si>
    <t>İSTANBUL BİLGİ ÜNİVERSİTESİ
İHALE TEKLİF FORMU</t>
  </si>
  <si>
    <t>Tüm fiyatlar KDV hariç TL'dir.</t>
  </si>
  <si>
    <t xml:space="preserve">Söz konusu hizmet dönemi 36 ay olup teklifin geçerlilik süresi içerisinde imzalanan sözleşme tarihi itibariyle başlar. </t>
  </si>
  <si>
    <t>rakam ile</t>
  </si>
  <si>
    <t>yazı ile</t>
  </si>
  <si>
    <t>* Personel sayıları yıllık ihtiyacı göstermektedir. Adetler, dönem içerisinde değişkenlik gösterebilir.
** Bu alanlara ''Fiyat Tablosu''nda doldurduğunuz verilere göre yazınız.</t>
  </si>
  <si>
    <t>YOL PARASI (BRÜT İŞVEREN MALİYETİ İLE BİRLİKTE - NET 317TL)</t>
  </si>
  <si>
    <t>DOLAPDERE</t>
  </si>
  <si>
    <t>1 Amir 
7 Güvenlik Personeli
6 Güvenlik Personeli (Boy detektörü ve 
X-ray operatörü)</t>
  </si>
  <si>
    <t>KAMPÜS</t>
  </si>
  <si>
    <t>DOLAPDERE KAMPÜSÜ</t>
  </si>
  <si>
    <t>DOLAPDERE KAMPÜSÜ ÖZEL GÜVENLİK HİZMETİ ALIM İHALESİ</t>
  </si>
  <si>
    <t>İletilen teklifler 60(Altmış) gün süreyle geçerli olacaktır.</t>
  </si>
  <si>
    <t>İstekliler, teklif ettikleri en yüksek bedelin %3’ ünden az olmamak üzere kendi belirleyecekleri tutarda geçici teminat mektubu vereceklerdir. Geçici teminat mektubu ihale dokümanlarının arasına eklenmelidir.</t>
  </si>
  <si>
    <t xml:space="preserve">FİRMA, ÜRÜN’lerin alımı ile ilgili sözleşmenin taraflarca imzalanması ile birlikte, toplam sözleşme bedelinin %6’sı (yüzde altı) tutarında, en az 48 ay süreli, şartsız, kat’i ve görüldüğünde nakden ve defaten ödemeli teminat mektubunu, BİLGİ’ye teslim edecektir.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</si>
</sst>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\₺_);\(#,##0\)"/>
    <numFmt numFmtId="165" formatCode="#,##0\ \T\L_);\(#,##0\)"/>
    <numFmt numFmtId="166" formatCode="#,##0.00\ \T\L_);\(#,##0.00\)"/>
  </numFmts>
  <fonts count="23" x14ac:knownFonts="1">
    <font>
      <sz val="11"/>
      <color theme="1"/>
      <name val="Calibri"/>
      <family val="2"/>
      <scheme val="minor"/>
    </font>
    <font>
      <b/>
      <sz val="16"/>
      <color theme="0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1"/>
      <color theme="1"/>
      <name val="Cambria"/>
      <family val="1"/>
    </font>
    <font>
      <sz val="10"/>
      <color theme="1"/>
      <name val="Calibri"/>
      <family val="2"/>
      <scheme val="minor"/>
    </font>
    <font>
      <sz val="9"/>
      <color theme="1"/>
      <name val="Cambria"/>
      <family val="1"/>
    </font>
    <font>
      <b/>
      <sz val="9"/>
      <color theme="1"/>
      <name val="Cambria"/>
      <family val="1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1"/>
      <color theme="1"/>
      <name val="Calibri"/>
      <family val="2"/>
      <charset val="162"/>
      <scheme val="minor"/>
    </font>
    <font>
      <b/>
      <sz val="12"/>
      <color theme="0"/>
      <name val="Cambria"/>
      <family val="1"/>
    </font>
    <font>
      <b/>
      <sz val="16"/>
      <color theme="1"/>
      <name val="Cambria"/>
      <family val="1"/>
    </font>
    <font>
      <sz val="10"/>
      <name val="Arial"/>
      <family val="2"/>
      <charset val="162"/>
    </font>
    <font>
      <sz val="12"/>
      <color theme="1"/>
      <name val="Cambria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color theme="0" tint="-4.9989318521683403E-2"/>
      <name val="Calibri"/>
      <family val="2"/>
    </font>
    <font>
      <i/>
      <sz val="12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3" fillId="0" borderId="0"/>
  </cellStyleXfs>
  <cellXfs count="107">
    <xf numFmtId="0" fontId="0" fillId="0" borderId="0" xfId="0"/>
    <xf numFmtId="0" fontId="4" fillId="0" borderId="0" xfId="0" applyFont="1"/>
    <xf numFmtId="0" fontId="2" fillId="0" borderId="0" xfId="0" applyFont="1" applyBorder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Border="1"/>
    <xf numFmtId="0" fontId="14" fillId="0" borderId="0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 wrapText="1"/>
    </xf>
    <xf numFmtId="0" fontId="11" fillId="4" borderId="0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8" fillId="0" borderId="0" xfId="0" applyFont="1" applyBorder="1"/>
    <xf numFmtId="0" fontId="2" fillId="0" borderId="0" xfId="0" applyNumberFormat="1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vertical="center"/>
    </xf>
    <xf numFmtId="0" fontId="18" fillId="5" borderId="1" xfId="1" applyFont="1" applyFill="1" applyBorder="1" applyAlignment="1">
      <alignment horizontal="center" vertical="center"/>
    </xf>
    <xf numFmtId="0" fontId="19" fillId="6" borderId="1" xfId="1" applyFont="1" applyFill="1" applyBorder="1" applyAlignment="1">
      <alignment vertical="center"/>
    </xf>
    <xf numFmtId="165" fontId="19" fillId="6" borderId="1" xfId="1" applyNumberFormat="1" applyFont="1" applyFill="1" applyBorder="1" applyAlignment="1">
      <alignment vertical="center"/>
    </xf>
    <xf numFmtId="0" fontId="20" fillId="0" borderId="1" xfId="1" applyFont="1" applyFill="1" applyBorder="1" applyAlignment="1">
      <alignment vertical="center"/>
    </xf>
    <xf numFmtId="166" fontId="20" fillId="0" borderId="1" xfId="1" applyNumberFormat="1" applyFont="1" applyFill="1" applyBorder="1" applyAlignment="1">
      <alignment vertical="center"/>
    </xf>
    <xf numFmtId="166" fontId="19" fillId="0" borderId="1" xfId="1" applyNumberFormat="1" applyFont="1" applyFill="1" applyBorder="1" applyAlignment="1">
      <alignment vertical="center"/>
    </xf>
    <xf numFmtId="0" fontId="19" fillId="7" borderId="1" xfId="1" applyFont="1" applyFill="1" applyBorder="1" applyAlignment="1">
      <alignment vertical="center"/>
    </xf>
    <xf numFmtId="166" fontId="19" fillId="7" borderId="1" xfId="1" applyNumberFormat="1" applyFont="1" applyFill="1" applyBorder="1" applyAlignment="1">
      <alignment vertical="center"/>
    </xf>
    <xf numFmtId="0" fontId="21" fillId="5" borderId="1" xfId="1" applyFont="1" applyFill="1" applyBorder="1" applyAlignment="1">
      <alignment vertical="center"/>
    </xf>
    <xf numFmtId="166" fontId="21" fillId="5" borderId="1" xfId="1" applyNumberFormat="1" applyFont="1" applyFill="1" applyBorder="1" applyAlignment="1">
      <alignment vertical="center"/>
    </xf>
    <xf numFmtId="37" fontId="20" fillId="0" borderId="1" xfId="1" applyNumberFormat="1" applyFont="1" applyFill="1" applyBorder="1" applyAlignment="1">
      <alignment horizontal="center" vertical="center"/>
    </xf>
    <xf numFmtId="0" fontId="19" fillId="0" borderId="1" xfId="1" applyFont="1" applyFill="1" applyBorder="1" applyAlignment="1">
      <alignment vertical="center"/>
    </xf>
    <xf numFmtId="166" fontId="19" fillId="6" borderId="1" xfId="1" applyNumberFormat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4" fontId="15" fillId="2" borderId="0" xfId="0" applyNumberFormat="1" applyFont="1" applyFill="1" applyBorder="1" applyAlignment="1">
      <alignment horizontal="right" vertical="center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Border="1" applyAlignment="1">
      <alignment horizontal="right" vertical="center"/>
    </xf>
    <xf numFmtId="0" fontId="17" fillId="0" borderId="0" xfId="0" applyFont="1"/>
    <xf numFmtId="166" fontId="0" fillId="0" borderId="0" xfId="0" applyNumberFormat="1"/>
    <xf numFmtId="164" fontId="14" fillId="0" borderId="0" xfId="0" applyNumberFormat="1" applyFont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5" fillId="2" borderId="0" xfId="0" applyNumberFormat="1" applyFont="1" applyFill="1" applyBorder="1" applyAlignment="1">
      <alignment vertical="center"/>
    </xf>
    <xf numFmtId="4" fontId="15" fillId="2" borderId="1" xfId="0" applyNumberFormat="1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right" vertical="center"/>
    </xf>
    <xf numFmtId="4" fontId="22" fillId="2" borderId="0" xfId="0" applyNumberFormat="1" applyFont="1" applyFill="1" applyBorder="1" applyAlignment="1">
      <alignment horizontal="right" vertical="center"/>
    </xf>
    <xf numFmtId="4" fontId="22" fillId="2" borderId="1" xfId="0" applyNumberFormat="1" applyFont="1" applyFill="1" applyBorder="1" applyAlignment="1">
      <alignment horizontal="center" vertical="center"/>
    </xf>
    <xf numFmtId="4" fontId="22" fillId="2" borderId="2" xfId="0" applyNumberFormat="1" applyFont="1" applyFill="1" applyBorder="1" applyAlignment="1">
      <alignment horizontal="center" vertical="center"/>
    </xf>
    <xf numFmtId="4" fontId="22" fillId="2" borderId="4" xfId="0" applyNumberFormat="1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4" fontId="12" fillId="3" borderId="5" xfId="0" applyNumberFormat="1" applyFont="1" applyFill="1" applyBorder="1" applyAlignment="1">
      <alignment horizontal="center" vertical="center" wrapText="1"/>
    </xf>
    <xf numFmtId="14" fontId="12" fillId="3" borderId="6" xfId="0" applyNumberFormat="1" applyFont="1" applyFill="1" applyBorder="1" applyAlignment="1">
      <alignment horizontal="center" vertical="center" wrapText="1"/>
    </xf>
    <xf numFmtId="14" fontId="12" fillId="3" borderId="7" xfId="0" applyNumberFormat="1" applyFont="1" applyFill="1" applyBorder="1" applyAlignment="1">
      <alignment horizontal="center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0" xfId="0" applyNumberFormat="1" applyFont="1" applyFill="1" applyBorder="1" applyAlignment="1">
      <alignment horizontal="center" vertical="center" wrapText="1"/>
    </xf>
    <xf numFmtId="14" fontId="12" fillId="3" borderId="9" xfId="0" applyNumberFormat="1" applyFont="1" applyFill="1" applyBorder="1" applyAlignment="1">
      <alignment horizontal="center" vertical="center" wrapText="1"/>
    </xf>
    <xf numFmtId="14" fontId="12" fillId="3" borderId="10" xfId="0" applyNumberFormat="1" applyFont="1" applyFill="1" applyBorder="1" applyAlignment="1">
      <alignment horizontal="center" vertical="center" wrapText="1"/>
    </xf>
    <xf numFmtId="14" fontId="12" fillId="3" borderId="11" xfId="0" applyNumberFormat="1" applyFont="1" applyFill="1" applyBorder="1" applyAlignment="1">
      <alignment horizontal="center" vertical="center" wrapText="1"/>
    </xf>
    <xf numFmtId="14" fontId="12" fillId="3" borderId="12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4" fillId="0" borderId="1" xfId="0" applyNumberFormat="1" applyFont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1" fillId="8" borderId="5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/>
    </xf>
    <xf numFmtId="0" fontId="11" fillId="8" borderId="10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8" borderId="4" xfId="0" applyFont="1" applyFill="1" applyBorder="1" applyAlignment="1">
      <alignment horizontal="center" vertical="center"/>
    </xf>
    <xf numFmtId="164" fontId="14" fillId="0" borderId="2" xfId="0" applyNumberFormat="1" applyFont="1" applyBorder="1" applyAlignment="1">
      <alignment horizontal="left" vertical="center" wrapText="1"/>
    </xf>
    <xf numFmtId="164" fontId="14" fillId="0" borderId="3" xfId="0" applyNumberFormat="1" applyFont="1" applyBorder="1" applyAlignment="1">
      <alignment horizontal="left" vertical="center" wrapText="1"/>
    </xf>
    <xf numFmtId="164" fontId="14" fillId="0" borderId="4" xfId="0" applyNumberFormat="1" applyFont="1" applyBorder="1" applyAlignment="1">
      <alignment horizontal="left" vertical="center" wrapText="1"/>
    </xf>
    <xf numFmtId="0" fontId="15" fillId="2" borderId="3" xfId="0" applyFont="1" applyFill="1" applyBorder="1" applyAlignment="1">
      <alignment horizontal="center" vertical="center"/>
    </xf>
    <xf numFmtId="0" fontId="18" fillId="5" borderId="1" xfId="1" applyFont="1" applyFill="1" applyBorder="1" applyAlignment="1">
      <alignment horizontal="center" vertical="center"/>
    </xf>
    <xf numFmtId="0" fontId="18" fillId="5" borderId="2" xfId="1" applyFont="1" applyFill="1" applyBorder="1" applyAlignment="1">
      <alignment horizontal="center" vertical="center"/>
    </xf>
    <xf numFmtId="0" fontId="18" fillId="5" borderId="3" xfId="1" applyFont="1" applyFill="1" applyBorder="1" applyAlignment="1">
      <alignment horizontal="center" vertical="center"/>
    </xf>
    <xf numFmtId="0" fontId="18" fillId="5" borderId="4" xfId="1" applyFont="1" applyFill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1" xr:uid="{00000000-0005-0000-0000-000002000000}"/>
    <cellStyle name="Normal 2 2" xfId="2" xr:uid="{00000000-0005-0000-0000-000003000000}"/>
  </cellStyles>
  <dxfs count="0"/>
  <tableStyles count="0" defaultTableStyle="TableStyleMedium2" defaultPivotStyle="PivotStyleLight16"/>
  <colors>
    <mruColors>
      <color rgb="FFCB333B"/>
      <color rgb="FFC808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82"/>
  <sheetViews>
    <sheetView showGridLines="0" view="pageBreakPreview" zoomScale="70" zoomScaleNormal="100" zoomScaleSheetLayoutView="70" workbookViewId="0">
      <selection activeCell="B20" sqref="B20:O20"/>
    </sheetView>
  </sheetViews>
  <sheetFormatPr defaultColWidth="9.1796875" defaultRowHeight="14" x14ac:dyDescent="0.3"/>
  <cols>
    <col min="1" max="1" width="3.26953125" style="1" customWidth="1"/>
    <col min="2" max="2" width="9.1796875" style="1"/>
    <col min="3" max="3" width="24" style="1" customWidth="1"/>
    <col min="4" max="4" width="1" style="1" customWidth="1"/>
    <col min="5" max="5" width="2.36328125" style="1" customWidth="1"/>
    <col min="6" max="6" width="10.1796875" style="1" customWidth="1"/>
    <col min="7" max="7" width="1.7265625" style="1" customWidth="1"/>
    <col min="8" max="8" width="25.7265625" style="1" customWidth="1"/>
    <col min="9" max="9" width="1" style="1" customWidth="1"/>
    <col min="10" max="10" width="20" style="1" customWidth="1"/>
    <col min="11" max="11" width="1" style="1" customWidth="1"/>
    <col min="12" max="12" width="2.7265625" style="1" customWidth="1"/>
    <col min="13" max="13" width="26.54296875" style="1" customWidth="1"/>
    <col min="14" max="14" width="2.7265625" style="1" customWidth="1"/>
    <col min="15" max="15" width="0.453125" style="1" customWidth="1"/>
    <col min="16" max="16384" width="9.1796875" style="1"/>
  </cols>
  <sheetData>
    <row r="2" spans="2:15" ht="45.75" customHeight="1" x14ac:dyDescent="0.3">
      <c r="B2" s="83" t="s">
        <v>57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1"/>
    </row>
    <row r="3" spans="2:15" ht="3.75" customHeight="1" x14ac:dyDescent="0.3"/>
    <row r="4" spans="2:15" ht="18.75" customHeight="1" x14ac:dyDescent="0.3">
      <c r="B4" s="69" t="s">
        <v>68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</row>
    <row r="5" spans="2:15" ht="3.75" customHeight="1" x14ac:dyDescent="0.3"/>
    <row r="6" spans="2:15" ht="24" customHeight="1" x14ac:dyDescent="0.3">
      <c r="B6" s="69" t="s">
        <v>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2:15" ht="25.5" customHeight="1" x14ac:dyDescent="0.3">
      <c r="B7" s="81" t="s">
        <v>5</v>
      </c>
      <c r="C7" s="81"/>
      <c r="D7" s="81"/>
      <c r="E7" s="16"/>
      <c r="F7" s="82"/>
      <c r="G7" s="82"/>
      <c r="H7" s="82"/>
      <c r="I7" s="82"/>
      <c r="J7" s="82"/>
      <c r="K7" s="82"/>
      <c r="L7" s="82"/>
      <c r="M7" s="82"/>
      <c r="N7" s="82"/>
      <c r="O7" s="82"/>
    </row>
    <row r="8" spans="2:15" ht="25.5" customHeight="1" x14ac:dyDescent="0.3">
      <c r="B8" s="81" t="s">
        <v>1</v>
      </c>
      <c r="C8" s="81"/>
      <c r="D8" s="81"/>
      <c r="E8" s="16"/>
      <c r="F8" s="82"/>
      <c r="G8" s="82"/>
      <c r="H8" s="82"/>
      <c r="I8" s="82"/>
      <c r="J8" s="82"/>
      <c r="K8" s="82"/>
      <c r="L8" s="82"/>
      <c r="M8" s="82"/>
      <c r="N8" s="82"/>
      <c r="O8" s="82"/>
    </row>
    <row r="9" spans="2:15" ht="25.5" customHeight="1" x14ac:dyDescent="0.3">
      <c r="B9" s="81" t="s">
        <v>2</v>
      </c>
      <c r="C9" s="81"/>
      <c r="D9" s="81"/>
      <c r="E9" s="16"/>
      <c r="F9" s="82"/>
      <c r="G9" s="82"/>
      <c r="H9" s="82"/>
      <c r="I9" s="82"/>
      <c r="J9" s="82"/>
      <c r="K9" s="82"/>
      <c r="L9" s="82"/>
      <c r="M9" s="82"/>
      <c r="N9" s="82"/>
      <c r="O9" s="82"/>
    </row>
    <row r="10" spans="2:15" ht="25.5" customHeight="1" x14ac:dyDescent="0.3">
      <c r="B10" s="81" t="s">
        <v>3</v>
      </c>
      <c r="C10" s="81"/>
      <c r="D10" s="81"/>
      <c r="E10" s="16"/>
      <c r="F10" s="82"/>
      <c r="G10" s="82"/>
      <c r="H10" s="82"/>
      <c r="I10" s="82"/>
      <c r="J10" s="82"/>
      <c r="K10" s="82"/>
      <c r="L10" s="82"/>
      <c r="M10" s="82"/>
      <c r="N10" s="82"/>
      <c r="O10" s="82"/>
    </row>
    <row r="11" spans="2:15" ht="25.5" customHeight="1" x14ac:dyDescent="0.3">
      <c r="B11" s="81" t="s">
        <v>4</v>
      </c>
      <c r="C11" s="81"/>
      <c r="D11" s="81"/>
      <c r="E11" s="16"/>
      <c r="F11" s="82"/>
      <c r="G11" s="82"/>
      <c r="H11" s="82"/>
      <c r="I11" s="82"/>
      <c r="J11" s="82"/>
      <c r="K11" s="82"/>
      <c r="L11" s="82"/>
      <c r="M11" s="82"/>
      <c r="N11" s="82"/>
      <c r="O11" s="82"/>
    </row>
    <row r="12" spans="2:15" ht="25.5" customHeight="1" x14ac:dyDescent="0.3">
      <c r="B12" s="81" t="s">
        <v>8</v>
      </c>
      <c r="C12" s="81"/>
      <c r="D12" s="81"/>
      <c r="E12" s="16"/>
      <c r="F12" s="82"/>
      <c r="G12" s="82"/>
      <c r="H12" s="82"/>
      <c r="I12" s="82"/>
      <c r="J12" s="82"/>
      <c r="K12" s="82"/>
      <c r="L12" s="82"/>
      <c r="M12" s="82"/>
      <c r="N12" s="82"/>
      <c r="O12" s="82"/>
    </row>
    <row r="13" spans="2:15" ht="25.5" customHeight="1" x14ac:dyDescent="0.3">
      <c r="B13" s="81" t="s">
        <v>6</v>
      </c>
      <c r="C13" s="81"/>
      <c r="D13" s="81"/>
      <c r="E13" s="16"/>
      <c r="F13" s="82"/>
      <c r="G13" s="82"/>
      <c r="H13" s="82"/>
      <c r="I13" s="82"/>
      <c r="J13" s="82"/>
      <c r="K13" s="82"/>
      <c r="L13" s="82"/>
      <c r="M13" s="82"/>
      <c r="N13" s="82"/>
      <c r="O13" s="82"/>
    </row>
    <row r="14" spans="2:15" ht="25.5" customHeight="1" x14ac:dyDescent="0.3">
      <c r="B14" s="81" t="s">
        <v>7</v>
      </c>
      <c r="C14" s="81"/>
      <c r="D14" s="81"/>
      <c r="E14" s="16"/>
      <c r="F14" s="82"/>
      <c r="G14" s="82"/>
      <c r="H14" s="82"/>
      <c r="I14" s="82"/>
      <c r="J14" s="82"/>
      <c r="K14" s="82"/>
      <c r="L14" s="82"/>
      <c r="M14" s="82"/>
      <c r="N14" s="82"/>
      <c r="O14" s="82"/>
    </row>
    <row r="15" spans="2:15" ht="3.75" customHeigh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15" x14ac:dyDescent="0.3">
      <c r="B16" s="84" t="s">
        <v>12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</row>
    <row r="17" spans="2:17" ht="15" x14ac:dyDescent="0.3">
      <c r="B17" s="84" t="s">
        <v>58</v>
      </c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</row>
    <row r="18" spans="2:17" ht="15" x14ac:dyDescent="0.3">
      <c r="B18" s="84" t="s">
        <v>69</v>
      </c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</row>
    <row r="19" spans="2:17" ht="37.5" customHeight="1" x14ac:dyDescent="0.3">
      <c r="B19" s="84" t="s">
        <v>70</v>
      </c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</row>
    <row r="20" spans="2:17" ht="40" customHeight="1" x14ac:dyDescent="0.3">
      <c r="B20" s="84" t="s">
        <v>71</v>
      </c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</row>
    <row r="21" spans="2:17" ht="15" x14ac:dyDescent="0.3">
      <c r="B21" s="84" t="s">
        <v>59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</row>
    <row r="22" spans="2:17" ht="15" x14ac:dyDescent="0.3">
      <c r="B22" s="84" t="s">
        <v>13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</row>
    <row r="23" spans="2:17" ht="24" customHeight="1" x14ac:dyDescent="0.3">
      <c r="B23" s="69" t="s">
        <v>11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1"/>
    </row>
    <row r="24" spans="2:17" ht="3.75" customHeight="1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2:17" ht="14.25" customHeight="1" x14ac:dyDescent="0.3">
      <c r="B25" s="85" t="s">
        <v>66</v>
      </c>
      <c r="C25" s="86"/>
      <c r="D25" s="12"/>
      <c r="E25" s="85" t="s">
        <v>15</v>
      </c>
      <c r="F25" s="89"/>
      <c r="G25" s="89"/>
      <c r="H25" s="90"/>
      <c r="I25" s="13"/>
      <c r="J25" s="85" t="s">
        <v>14</v>
      </c>
      <c r="K25" s="89"/>
      <c r="L25" s="89"/>
      <c r="M25" s="89"/>
      <c r="N25" s="89"/>
      <c r="O25" s="90"/>
    </row>
    <row r="26" spans="2:17" ht="30" customHeight="1" x14ac:dyDescent="0.3">
      <c r="B26" s="87"/>
      <c r="C26" s="88"/>
      <c r="D26" s="12"/>
      <c r="E26" s="91"/>
      <c r="F26" s="92"/>
      <c r="G26" s="92"/>
      <c r="H26" s="93"/>
      <c r="I26" s="13"/>
      <c r="J26" s="91"/>
      <c r="K26" s="92"/>
      <c r="L26" s="92"/>
      <c r="M26" s="92"/>
      <c r="N26" s="92"/>
      <c r="O26" s="93"/>
    </row>
    <row r="27" spans="2:17" ht="3.75" customHeight="1" x14ac:dyDescent="0.3">
      <c r="B27" s="7"/>
      <c r="C27" s="7"/>
      <c r="D27" s="7"/>
      <c r="E27" s="7"/>
      <c r="F27" s="7"/>
      <c r="G27" s="5"/>
      <c r="H27" s="7"/>
      <c r="I27" s="7"/>
      <c r="J27" s="7"/>
      <c r="K27" s="7"/>
      <c r="L27" s="7"/>
      <c r="M27" s="7"/>
      <c r="N27" s="7"/>
      <c r="O27" s="7"/>
    </row>
    <row r="28" spans="2:17" s="9" customFormat="1" ht="63.75" customHeight="1" x14ac:dyDescent="0.3">
      <c r="B28" s="94" t="s">
        <v>67</v>
      </c>
      <c r="C28" s="95"/>
      <c r="D28" s="14"/>
      <c r="E28" s="94">
        <v>14</v>
      </c>
      <c r="F28" s="101"/>
      <c r="G28" s="101"/>
      <c r="H28" s="95"/>
      <c r="I28" s="14"/>
      <c r="J28" s="72" t="s">
        <v>65</v>
      </c>
      <c r="K28" s="73"/>
      <c r="L28" s="73"/>
      <c r="M28" s="73"/>
      <c r="N28" s="73"/>
      <c r="O28" s="74"/>
      <c r="Q28" s="15"/>
    </row>
    <row r="29" spans="2:17" s="9" customFormat="1" ht="6" customHeight="1" x14ac:dyDescent="0.3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6"/>
      <c r="Q29" s="15"/>
    </row>
    <row r="30" spans="2:17" s="9" customFormat="1" ht="3.75" customHeight="1" x14ac:dyDescent="0.3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6"/>
      <c r="Q30" s="15"/>
    </row>
    <row r="31" spans="2:17" ht="19.5" customHeight="1" x14ac:dyDescent="0.3">
      <c r="B31" s="96" t="s">
        <v>52</v>
      </c>
      <c r="C31" s="97"/>
      <c r="D31" s="17"/>
      <c r="E31" s="48" t="s">
        <v>60</v>
      </c>
      <c r="F31" s="48"/>
      <c r="G31" s="44"/>
      <c r="H31" s="45"/>
      <c r="I31" s="10"/>
      <c r="J31" s="98" t="s">
        <v>51</v>
      </c>
      <c r="K31" s="99"/>
      <c r="L31" s="99"/>
      <c r="M31" s="99"/>
      <c r="N31" s="100"/>
      <c r="O31" s="11"/>
    </row>
    <row r="32" spans="2:17" ht="3.75" customHeight="1" x14ac:dyDescent="0.3">
      <c r="B32" s="43"/>
      <c r="C32" s="43"/>
      <c r="D32" s="42"/>
      <c r="E32" s="47"/>
      <c r="F32" s="47"/>
      <c r="G32" s="33"/>
      <c r="H32" s="33"/>
      <c r="I32" s="10"/>
      <c r="J32" s="38"/>
      <c r="K32" s="38"/>
      <c r="L32" s="38"/>
      <c r="M32" s="38"/>
      <c r="N32" s="38"/>
      <c r="O32" s="11"/>
    </row>
    <row r="33" spans="1:16" ht="19.5" customHeight="1" x14ac:dyDescent="0.3">
      <c r="B33" s="43"/>
      <c r="C33" s="43"/>
      <c r="D33" s="42"/>
      <c r="E33" s="49" t="s">
        <v>61</v>
      </c>
      <c r="F33" s="50"/>
      <c r="G33" s="33"/>
      <c r="H33" s="46"/>
      <c r="I33" s="10"/>
      <c r="J33" s="38"/>
      <c r="K33" s="38"/>
      <c r="L33" s="38"/>
      <c r="M33" s="38"/>
      <c r="N33" s="38"/>
      <c r="O33" s="11"/>
    </row>
    <row r="34" spans="1:16" ht="3.75" customHeight="1" x14ac:dyDescent="0.3">
      <c r="B34" s="17"/>
      <c r="C34" s="17"/>
      <c r="D34" s="17"/>
      <c r="E34" s="33"/>
      <c r="F34" s="33"/>
      <c r="G34" s="34"/>
      <c r="H34" s="35"/>
      <c r="I34" s="10"/>
      <c r="J34" s="38"/>
      <c r="K34" s="38"/>
      <c r="L34" s="38"/>
      <c r="M34" s="38"/>
      <c r="N34" s="38"/>
      <c r="O34" s="11"/>
    </row>
    <row r="35" spans="1:16" ht="19.5" customHeight="1" x14ac:dyDescent="0.3">
      <c r="B35" s="96" t="s">
        <v>53</v>
      </c>
      <c r="C35" s="97"/>
      <c r="D35" s="17"/>
      <c r="E35" s="48" t="s">
        <v>60</v>
      </c>
      <c r="F35" s="48"/>
      <c r="G35" s="44"/>
      <c r="H35" s="45"/>
      <c r="I35" s="10"/>
      <c r="J35" s="98" t="s">
        <v>49</v>
      </c>
      <c r="K35" s="99"/>
      <c r="L35" s="99"/>
      <c r="M35" s="99"/>
      <c r="N35" s="100"/>
      <c r="O35" s="11"/>
    </row>
    <row r="36" spans="1:16" ht="3.75" customHeight="1" x14ac:dyDescent="0.3">
      <c r="B36" s="43"/>
      <c r="C36" s="43"/>
      <c r="D36" s="42"/>
      <c r="E36" s="47"/>
      <c r="F36" s="47"/>
      <c r="G36" s="33"/>
      <c r="H36" s="33"/>
      <c r="I36" s="10"/>
      <c r="J36" s="38"/>
      <c r="K36" s="38"/>
      <c r="L36" s="38"/>
      <c r="M36" s="38"/>
      <c r="N36" s="38"/>
      <c r="O36" s="11"/>
    </row>
    <row r="37" spans="1:16" ht="19.5" customHeight="1" x14ac:dyDescent="0.3">
      <c r="B37" s="43"/>
      <c r="C37" s="43"/>
      <c r="D37" s="42"/>
      <c r="E37" s="49" t="s">
        <v>61</v>
      </c>
      <c r="F37" s="50"/>
      <c r="G37" s="33"/>
      <c r="H37" s="46"/>
      <c r="I37" s="10"/>
      <c r="J37" s="38"/>
      <c r="K37" s="38"/>
      <c r="L37" s="38"/>
      <c r="M37" s="38"/>
      <c r="N37" s="38"/>
      <c r="O37" s="11"/>
    </row>
    <row r="38" spans="1:16" ht="3.75" customHeight="1" x14ac:dyDescent="0.3">
      <c r="B38" s="17"/>
      <c r="C38" s="17"/>
      <c r="D38" s="17"/>
      <c r="E38" s="33"/>
      <c r="F38" s="33"/>
      <c r="G38" s="34"/>
      <c r="H38" s="35"/>
      <c r="I38" s="10"/>
      <c r="J38" s="38"/>
      <c r="K38" s="38"/>
      <c r="L38" s="38"/>
      <c r="M38" s="38"/>
      <c r="N38" s="38"/>
      <c r="O38" s="11"/>
    </row>
    <row r="39" spans="1:16" ht="19.5" customHeight="1" x14ac:dyDescent="0.3">
      <c r="B39" s="96" t="s">
        <v>54</v>
      </c>
      <c r="C39" s="97"/>
      <c r="D39" s="17"/>
      <c r="E39" s="48" t="s">
        <v>60</v>
      </c>
      <c r="F39" s="48"/>
      <c r="G39" s="44"/>
      <c r="H39" s="45"/>
      <c r="I39" s="10"/>
      <c r="J39" s="98" t="s">
        <v>50</v>
      </c>
      <c r="K39" s="99"/>
      <c r="L39" s="99"/>
      <c r="M39" s="99"/>
      <c r="N39" s="100"/>
      <c r="O39" s="11"/>
    </row>
    <row r="40" spans="1:16" ht="3.75" customHeight="1" x14ac:dyDescent="0.3">
      <c r="B40" s="43"/>
      <c r="C40" s="43"/>
      <c r="D40" s="42"/>
      <c r="E40" s="47"/>
      <c r="F40" s="47"/>
      <c r="G40" s="33"/>
      <c r="H40" s="33"/>
      <c r="I40" s="10"/>
      <c r="J40" s="38"/>
      <c r="K40" s="38"/>
      <c r="L40" s="38"/>
      <c r="M40" s="38"/>
      <c r="N40" s="38"/>
      <c r="O40" s="11"/>
    </row>
    <row r="41" spans="1:16" ht="19.5" customHeight="1" x14ac:dyDescent="0.3">
      <c r="B41" s="43"/>
      <c r="C41" s="43"/>
      <c r="D41" s="42"/>
      <c r="E41" s="49" t="s">
        <v>61</v>
      </c>
      <c r="F41" s="50"/>
      <c r="G41" s="33"/>
      <c r="H41" s="46"/>
      <c r="I41" s="10"/>
      <c r="J41" s="38"/>
      <c r="K41" s="38"/>
      <c r="L41" s="38"/>
      <c r="M41" s="38"/>
      <c r="N41" s="38"/>
      <c r="O41" s="11"/>
    </row>
    <row r="42" spans="1:16" ht="3.75" customHeight="1" x14ac:dyDescent="0.3">
      <c r="B42" s="43"/>
      <c r="C42" s="43"/>
      <c r="D42" s="42"/>
      <c r="E42" s="33"/>
      <c r="F42" s="33"/>
      <c r="G42" s="33"/>
      <c r="H42" s="33"/>
      <c r="I42" s="10"/>
      <c r="J42" s="38"/>
      <c r="K42" s="38"/>
      <c r="L42" s="38"/>
      <c r="M42" s="38"/>
      <c r="N42" s="38"/>
      <c r="O42" s="11"/>
    </row>
    <row r="43" spans="1:16" ht="37.5" customHeight="1" x14ac:dyDescent="0.3">
      <c r="A43" s="9"/>
      <c r="B43" s="72" t="s">
        <v>62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4"/>
      <c r="P43" s="9"/>
    </row>
    <row r="44" spans="1:16" ht="4" customHeight="1" x14ac:dyDescent="0.3">
      <c r="A44" s="9"/>
      <c r="B44" s="3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9"/>
    </row>
    <row r="45" spans="1:16" ht="39" customHeight="1" x14ac:dyDescent="0.3">
      <c r="A45" s="9"/>
      <c r="B45" s="78" t="s">
        <v>55</v>
      </c>
      <c r="C45" s="79"/>
      <c r="D45" s="79"/>
      <c r="E45" s="79"/>
      <c r="F45" s="79"/>
      <c r="G45" s="79"/>
      <c r="H45" s="80"/>
      <c r="I45" s="41"/>
      <c r="J45" s="75" t="s">
        <v>56</v>
      </c>
      <c r="K45" s="76"/>
      <c r="L45" s="76"/>
      <c r="M45" s="76"/>
      <c r="N45" s="77"/>
      <c r="O45" s="40"/>
      <c r="P45" s="9"/>
    </row>
    <row r="46" spans="1:16" ht="4.5" customHeight="1" x14ac:dyDescent="0.3">
      <c r="B46" s="2"/>
      <c r="C46" s="2"/>
      <c r="D46" s="2"/>
      <c r="E46" s="2"/>
      <c r="H46" s="4"/>
      <c r="I46" s="4"/>
      <c r="J46" s="2"/>
      <c r="K46" s="2"/>
      <c r="L46" s="2"/>
      <c r="M46" s="2"/>
      <c r="N46" s="2"/>
      <c r="O46" s="2"/>
    </row>
    <row r="47" spans="1:16" ht="24" customHeight="1" x14ac:dyDescent="0.3">
      <c r="B47" s="69" t="s">
        <v>10</v>
      </c>
      <c r="C47" s="70"/>
      <c r="D47" s="70"/>
      <c r="E47" s="70"/>
      <c r="F47" s="71"/>
      <c r="H47" s="69" t="s">
        <v>9</v>
      </c>
      <c r="I47" s="70"/>
      <c r="J47" s="70"/>
      <c r="K47" s="70"/>
      <c r="L47" s="70"/>
      <c r="M47" s="70"/>
      <c r="N47" s="70"/>
      <c r="O47" s="71"/>
    </row>
    <row r="48" spans="1:16" ht="3.75" customHeight="1" x14ac:dyDescent="0.3">
      <c r="B48" s="2"/>
      <c r="C48" s="2"/>
      <c r="D48" s="2"/>
      <c r="E48" s="2"/>
      <c r="H48" s="4"/>
      <c r="I48" s="4"/>
      <c r="J48" s="2"/>
      <c r="K48" s="2"/>
      <c r="L48" s="2"/>
      <c r="M48" s="2"/>
      <c r="N48" s="2"/>
      <c r="O48" s="2"/>
    </row>
    <row r="49" spans="2:15" ht="14.25" customHeight="1" x14ac:dyDescent="0.3">
      <c r="B49" s="51"/>
      <c r="C49" s="52"/>
      <c r="D49" s="52"/>
      <c r="E49" s="52"/>
      <c r="F49" s="53"/>
      <c r="H49" s="60"/>
      <c r="I49" s="61"/>
      <c r="J49" s="61"/>
      <c r="K49" s="61"/>
      <c r="L49" s="61"/>
      <c r="M49" s="61"/>
      <c r="N49" s="61"/>
      <c r="O49" s="62"/>
    </row>
    <row r="50" spans="2:15" ht="14.25" customHeight="1" x14ac:dyDescent="0.3">
      <c r="B50" s="54"/>
      <c r="C50" s="55"/>
      <c r="D50" s="55"/>
      <c r="E50" s="55"/>
      <c r="F50" s="56"/>
      <c r="H50" s="63"/>
      <c r="I50" s="64"/>
      <c r="J50" s="64"/>
      <c r="K50" s="64"/>
      <c r="L50" s="64"/>
      <c r="M50" s="64"/>
      <c r="N50" s="64"/>
      <c r="O50" s="65"/>
    </row>
    <row r="51" spans="2:15" ht="14.25" customHeight="1" x14ac:dyDescent="0.3">
      <c r="B51" s="54"/>
      <c r="C51" s="55"/>
      <c r="D51" s="55"/>
      <c r="E51" s="55"/>
      <c r="F51" s="56"/>
      <c r="H51" s="63"/>
      <c r="I51" s="64"/>
      <c r="J51" s="64"/>
      <c r="K51" s="64"/>
      <c r="L51" s="64"/>
      <c r="M51" s="64"/>
      <c r="N51" s="64"/>
      <c r="O51" s="65"/>
    </row>
    <row r="52" spans="2:15" ht="14.25" customHeight="1" x14ac:dyDescent="0.3">
      <c r="B52" s="54"/>
      <c r="C52" s="55"/>
      <c r="D52" s="55"/>
      <c r="E52" s="55"/>
      <c r="F52" s="56"/>
      <c r="H52" s="63"/>
      <c r="I52" s="64"/>
      <c r="J52" s="64"/>
      <c r="K52" s="64"/>
      <c r="L52" s="64"/>
      <c r="M52" s="64"/>
      <c r="N52" s="64"/>
      <c r="O52" s="65"/>
    </row>
    <row r="53" spans="2:15" ht="14.25" customHeight="1" x14ac:dyDescent="0.3">
      <c r="B53" s="57"/>
      <c r="C53" s="58"/>
      <c r="D53" s="58"/>
      <c r="E53" s="58"/>
      <c r="F53" s="59"/>
      <c r="H53" s="66"/>
      <c r="I53" s="67"/>
      <c r="J53" s="67"/>
      <c r="K53" s="67"/>
      <c r="L53" s="67"/>
      <c r="M53" s="67"/>
      <c r="N53" s="67"/>
      <c r="O53" s="68"/>
    </row>
    <row r="54" spans="2:15" ht="3.75" customHeight="1" x14ac:dyDescent="0.3">
      <c r="B54" s="7"/>
      <c r="C54" s="7"/>
      <c r="D54" s="7"/>
      <c r="E54" s="7"/>
      <c r="F54" s="5"/>
      <c r="H54" s="8"/>
      <c r="I54" s="8"/>
      <c r="J54" s="7"/>
      <c r="K54" s="7"/>
      <c r="L54" s="7"/>
      <c r="M54" s="7"/>
      <c r="N54" s="7"/>
      <c r="O54" s="7"/>
    </row>
    <row r="57" spans="2:15" ht="14.25" customHeight="1" x14ac:dyDescent="0.3"/>
    <row r="59" spans="2:15" ht="14.25" customHeight="1" x14ac:dyDescent="0.3"/>
    <row r="61" spans="2:15" x14ac:dyDescent="0.3">
      <c r="D61" s="3"/>
    </row>
    <row r="62" spans="2:15" ht="14.25" customHeight="1" x14ac:dyDescent="0.3">
      <c r="D62" s="3"/>
    </row>
    <row r="63" spans="2:15" x14ac:dyDescent="0.3">
      <c r="D63" s="3"/>
    </row>
    <row r="65" spans="4:4" x14ac:dyDescent="0.3">
      <c r="D65" s="3"/>
    </row>
    <row r="66" spans="4:4" x14ac:dyDescent="0.3">
      <c r="D66" s="3"/>
    </row>
    <row r="67" spans="4:4" x14ac:dyDescent="0.3">
      <c r="D67" s="3"/>
    </row>
    <row r="68" spans="4:4" x14ac:dyDescent="0.3">
      <c r="D68" s="3"/>
    </row>
    <row r="74" spans="4:4" x14ac:dyDescent="0.3">
      <c r="D74" s="3"/>
    </row>
    <row r="75" spans="4:4" x14ac:dyDescent="0.3">
      <c r="D75" s="3"/>
    </row>
    <row r="76" spans="4:4" x14ac:dyDescent="0.3">
      <c r="D76" s="3"/>
    </row>
    <row r="77" spans="4:4" x14ac:dyDescent="0.3">
      <c r="D77" s="3"/>
    </row>
    <row r="78" spans="4:4" x14ac:dyDescent="0.3">
      <c r="D78" s="3"/>
    </row>
    <row r="79" spans="4:4" x14ac:dyDescent="0.3">
      <c r="D79" s="3"/>
    </row>
    <row r="80" spans="4:4" x14ac:dyDescent="0.3">
      <c r="D80" s="3"/>
    </row>
    <row r="81" spans="4:4" x14ac:dyDescent="0.3">
      <c r="D81" s="3"/>
    </row>
    <row r="82" spans="4:4" x14ac:dyDescent="0.3">
      <c r="D82" s="3"/>
    </row>
  </sheetData>
  <mergeCells count="52">
    <mergeCell ref="J28:O28"/>
    <mergeCell ref="B28:C28"/>
    <mergeCell ref="B31:C31"/>
    <mergeCell ref="J31:N31"/>
    <mergeCell ref="J35:N35"/>
    <mergeCell ref="E31:F31"/>
    <mergeCell ref="E33:F33"/>
    <mergeCell ref="B35:C35"/>
    <mergeCell ref="E28:H28"/>
    <mergeCell ref="B16:O16"/>
    <mergeCell ref="B25:C26"/>
    <mergeCell ref="B21:O21"/>
    <mergeCell ref="B17:O17"/>
    <mergeCell ref="B23:O23"/>
    <mergeCell ref="B22:O22"/>
    <mergeCell ref="E25:H26"/>
    <mergeCell ref="J25:O26"/>
    <mergeCell ref="B18:O18"/>
    <mergeCell ref="B19:O19"/>
    <mergeCell ref="B20:O20"/>
    <mergeCell ref="B14:D14"/>
    <mergeCell ref="F14:O14"/>
    <mergeCell ref="B2:O2"/>
    <mergeCell ref="B4:O4"/>
    <mergeCell ref="B6:O6"/>
    <mergeCell ref="B7:D7"/>
    <mergeCell ref="F7:O7"/>
    <mergeCell ref="B11:D11"/>
    <mergeCell ref="F11:O11"/>
    <mergeCell ref="B12:D12"/>
    <mergeCell ref="F12:O12"/>
    <mergeCell ref="B13:D13"/>
    <mergeCell ref="F13:O13"/>
    <mergeCell ref="B8:D8"/>
    <mergeCell ref="F8:O8"/>
    <mergeCell ref="B9:D9"/>
    <mergeCell ref="F9:O9"/>
    <mergeCell ref="B10:D10"/>
    <mergeCell ref="F10:O10"/>
    <mergeCell ref="E35:F35"/>
    <mergeCell ref="E37:F37"/>
    <mergeCell ref="E39:F39"/>
    <mergeCell ref="B49:F53"/>
    <mergeCell ref="H49:O53"/>
    <mergeCell ref="B47:F47"/>
    <mergeCell ref="H47:O47"/>
    <mergeCell ref="B43:O43"/>
    <mergeCell ref="J45:N45"/>
    <mergeCell ref="B45:H45"/>
    <mergeCell ref="E41:F41"/>
    <mergeCell ref="J39:N39"/>
    <mergeCell ref="B39:C39"/>
  </mergeCells>
  <printOptions horizontalCentered="1"/>
  <pageMargins left="0.35" right="0.35" top="0.35" bottom="0.35" header="0.3" footer="0.3"/>
  <pageSetup scale="77" fitToHeight="0" orientation="portrait" r:id="rId1"/>
  <rowBreaks count="1" manualBreakCount="1">
    <brk id="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E37"/>
  <sheetViews>
    <sheetView tabSelected="1" topLeftCell="A13" zoomScale="70" zoomScaleNormal="70" workbookViewId="0">
      <selection activeCell="K31" sqref="K31"/>
    </sheetView>
  </sheetViews>
  <sheetFormatPr defaultRowHeight="14.5" x14ac:dyDescent="0.35"/>
  <cols>
    <col min="1" max="1" width="3.7265625" customWidth="1"/>
    <col min="2" max="2" width="48.54296875" bestFit="1" customWidth="1"/>
    <col min="3" max="5" width="11.7265625" customWidth="1"/>
  </cols>
  <sheetData>
    <row r="2" spans="2:5" x14ac:dyDescent="0.35">
      <c r="B2" s="18" t="s">
        <v>16</v>
      </c>
      <c r="C2" s="102"/>
      <c r="D2" s="102"/>
      <c r="E2" s="102"/>
    </row>
    <row r="3" spans="2:5" x14ac:dyDescent="0.35">
      <c r="B3" s="18" t="s">
        <v>17</v>
      </c>
      <c r="C3" s="103" t="s">
        <v>64</v>
      </c>
      <c r="D3" s="104"/>
      <c r="E3" s="105"/>
    </row>
    <row r="4" spans="2:5" x14ac:dyDescent="0.35">
      <c r="B4" s="18" t="s">
        <v>18</v>
      </c>
      <c r="C4" s="19" t="s">
        <v>19</v>
      </c>
      <c r="D4" s="19" t="s">
        <v>20</v>
      </c>
      <c r="E4" s="19" t="s">
        <v>21</v>
      </c>
    </row>
    <row r="5" spans="2:5" x14ac:dyDescent="0.35">
      <c r="B5" s="20" t="s">
        <v>22</v>
      </c>
      <c r="C5" s="31">
        <v>0</v>
      </c>
      <c r="D5" s="31">
        <v>0</v>
      </c>
      <c r="E5" s="21">
        <v>0</v>
      </c>
    </row>
    <row r="6" spans="2:5" x14ac:dyDescent="0.35">
      <c r="B6" s="22" t="s">
        <v>23</v>
      </c>
      <c r="C6" s="23">
        <v>3577.5</v>
      </c>
      <c r="D6" s="23">
        <v>3577.5</v>
      </c>
      <c r="E6" s="23">
        <v>3577.5</v>
      </c>
    </row>
    <row r="7" spans="2:5" x14ac:dyDescent="0.35">
      <c r="B7" s="22" t="s">
        <v>24</v>
      </c>
      <c r="C7" s="23">
        <v>26831.4</v>
      </c>
      <c r="D7" s="23">
        <v>26831.4</v>
      </c>
      <c r="E7" s="23">
        <v>26831.4</v>
      </c>
    </row>
    <row r="8" spans="2:5" x14ac:dyDescent="0.35">
      <c r="B8" s="22" t="s">
        <v>25</v>
      </c>
      <c r="C8" s="24">
        <f>C5</f>
        <v>0</v>
      </c>
      <c r="D8" s="24">
        <f>D5</f>
        <v>0</v>
      </c>
      <c r="E8" s="24">
        <f>E5</f>
        <v>0</v>
      </c>
    </row>
    <row r="9" spans="2:5" x14ac:dyDescent="0.35">
      <c r="B9" s="22" t="s">
        <v>26</v>
      </c>
      <c r="C9" s="23">
        <f>+C8*0.14</f>
        <v>0</v>
      </c>
      <c r="D9" s="23">
        <f t="shared" ref="D9:E9" si="0">+D8*0.14</f>
        <v>0</v>
      </c>
      <c r="E9" s="23">
        <f t="shared" si="0"/>
        <v>0</v>
      </c>
    </row>
    <row r="10" spans="2:5" x14ac:dyDescent="0.35">
      <c r="B10" s="22" t="s">
        <v>27</v>
      </c>
      <c r="C10" s="23">
        <f>C8*0.01</f>
        <v>0</v>
      </c>
      <c r="D10" s="23">
        <f t="shared" ref="D10:E10" si="1">D8*0.01</f>
        <v>0</v>
      </c>
      <c r="E10" s="23">
        <f t="shared" si="1"/>
        <v>0</v>
      </c>
    </row>
    <row r="11" spans="2:5" x14ac:dyDescent="0.35">
      <c r="B11" s="22" t="s">
        <v>28</v>
      </c>
      <c r="C11" s="24">
        <f>C5-C9-C10</f>
        <v>0</v>
      </c>
      <c r="D11" s="24">
        <f>D5-D9-D10</f>
        <v>0</v>
      </c>
      <c r="E11" s="24">
        <f>E5-E9-E10</f>
        <v>0</v>
      </c>
    </row>
    <row r="12" spans="2:5" x14ac:dyDescent="0.35">
      <c r="B12" s="22" t="s">
        <v>29</v>
      </c>
      <c r="C12" s="23">
        <f>C11*0.15</f>
        <v>0</v>
      </c>
      <c r="D12" s="23">
        <f t="shared" ref="D12:E12" si="2">D11*0.15</f>
        <v>0</v>
      </c>
      <c r="E12" s="23">
        <f t="shared" si="2"/>
        <v>0</v>
      </c>
    </row>
    <row r="13" spans="2:5" x14ac:dyDescent="0.35">
      <c r="B13" s="22" t="s">
        <v>30</v>
      </c>
      <c r="C13" s="23">
        <f>+C5*0.00759</f>
        <v>0</v>
      </c>
      <c r="D13" s="23">
        <f>+D5*0.00759</f>
        <v>0</v>
      </c>
      <c r="E13" s="23">
        <f>+E5*0.00759</f>
        <v>0</v>
      </c>
    </row>
    <row r="14" spans="2:5" x14ac:dyDescent="0.35">
      <c r="B14" s="25" t="s">
        <v>31</v>
      </c>
      <c r="C14" s="26">
        <f>+C5-C9-C10-C12-C13</f>
        <v>0</v>
      </c>
      <c r="D14" s="26">
        <f>+D5-D9-D10-D12-D13</f>
        <v>0</v>
      </c>
      <c r="E14" s="26">
        <f>+E5-E9-E10-E12-E13</f>
        <v>0</v>
      </c>
    </row>
    <row r="15" spans="2:5" x14ac:dyDescent="0.35">
      <c r="B15" s="22" t="s">
        <v>32</v>
      </c>
      <c r="C15" s="23">
        <f>C5*0.155</f>
        <v>0</v>
      </c>
      <c r="D15" s="23">
        <f>D5*0.155</f>
        <v>0</v>
      </c>
      <c r="E15" s="23">
        <f>E5*0.155</f>
        <v>0</v>
      </c>
    </row>
    <row r="16" spans="2:5" x14ac:dyDescent="0.35">
      <c r="B16" s="22" t="s">
        <v>33</v>
      </c>
      <c r="C16" s="23">
        <f>C5*0.02</f>
        <v>0</v>
      </c>
      <c r="D16" s="23">
        <f>D5*0.02</f>
        <v>0</v>
      </c>
      <c r="E16" s="23">
        <f>E5*0.02</f>
        <v>0</v>
      </c>
    </row>
    <row r="17" spans="2:5" x14ac:dyDescent="0.35">
      <c r="B17" s="22" t="s">
        <v>34</v>
      </c>
      <c r="C17" s="23">
        <f>+C9+C10+C12+C13</f>
        <v>0</v>
      </c>
      <c r="D17" s="23">
        <f>+D9+D10+D12+D13</f>
        <v>0</v>
      </c>
      <c r="E17" s="23">
        <f>+E9+E10+E12+E13</f>
        <v>0</v>
      </c>
    </row>
    <row r="18" spans="2:5" x14ac:dyDescent="0.35">
      <c r="B18" s="22" t="s">
        <v>35</v>
      </c>
      <c r="C18" s="23">
        <f>+C15+C16</f>
        <v>0</v>
      </c>
      <c r="D18" s="23">
        <f t="shared" ref="D18:E18" si="3">+D15+D16</f>
        <v>0</v>
      </c>
      <c r="E18" s="23">
        <f t="shared" si="3"/>
        <v>0</v>
      </c>
    </row>
    <row r="19" spans="2:5" x14ac:dyDescent="0.35">
      <c r="B19" s="25" t="s">
        <v>36</v>
      </c>
      <c r="C19" s="26">
        <f>C5+C15+C16</f>
        <v>0</v>
      </c>
      <c r="D19" s="26">
        <f>D5+D15+D16</f>
        <v>0</v>
      </c>
      <c r="E19" s="26">
        <f>E5+E15+E16</f>
        <v>0</v>
      </c>
    </row>
    <row r="20" spans="2:5" x14ac:dyDescent="0.35">
      <c r="B20" s="25" t="s">
        <v>37</v>
      </c>
      <c r="C20" s="26">
        <f>C19</f>
        <v>0</v>
      </c>
      <c r="D20" s="26">
        <f t="shared" ref="D20:E20" si="4">D19</f>
        <v>0</v>
      </c>
      <c r="E20" s="26">
        <f t="shared" si="4"/>
        <v>0</v>
      </c>
    </row>
    <row r="21" spans="2:5" x14ac:dyDescent="0.35">
      <c r="B21" s="22" t="s">
        <v>38</v>
      </c>
      <c r="C21" s="23">
        <v>450</v>
      </c>
      <c r="D21" s="23">
        <v>450</v>
      </c>
      <c r="E21" s="23">
        <v>450</v>
      </c>
    </row>
    <row r="22" spans="2:5" s="36" customFormat="1" x14ac:dyDescent="0.35">
      <c r="B22" s="20" t="s">
        <v>39</v>
      </c>
      <c r="C22" s="31">
        <v>0</v>
      </c>
      <c r="D22" s="31">
        <v>0</v>
      </c>
      <c r="E22" s="31">
        <v>0</v>
      </c>
    </row>
    <row r="23" spans="2:5" x14ac:dyDescent="0.35">
      <c r="B23" s="22" t="s">
        <v>63</v>
      </c>
      <c r="C23" s="23">
        <v>521</v>
      </c>
      <c r="D23" s="23">
        <v>521</v>
      </c>
      <c r="E23" s="23">
        <v>521</v>
      </c>
    </row>
    <row r="24" spans="2:5" x14ac:dyDescent="0.35">
      <c r="B24" s="27" t="s">
        <v>40</v>
      </c>
      <c r="C24" s="28">
        <f>C20+C21+C22+C23</f>
        <v>971</v>
      </c>
      <c r="D24" s="28">
        <f t="shared" ref="D24:E24" si="5">D20+D21+D22+D23</f>
        <v>971</v>
      </c>
      <c r="E24" s="28">
        <f t="shared" si="5"/>
        <v>971</v>
      </c>
    </row>
    <row r="25" spans="2:5" x14ac:dyDescent="0.35">
      <c r="B25" s="22" t="s">
        <v>41</v>
      </c>
      <c r="C25" s="29">
        <v>7</v>
      </c>
      <c r="D25" s="29">
        <v>6</v>
      </c>
      <c r="E25" s="29">
        <v>1</v>
      </c>
    </row>
    <row r="26" spans="2:5" x14ac:dyDescent="0.35">
      <c r="B26" s="30" t="s">
        <v>42</v>
      </c>
      <c r="C26" s="24">
        <f>C24*C25</f>
        <v>6797</v>
      </c>
      <c r="D26" s="24">
        <f t="shared" ref="D26:E26" si="6">D24*D25</f>
        <v>5826</v>
      </c>
      <c r="E26" s="24">
        <f t="shared" si="6"/>
        <v>971</v>
      </c>
    </row>
    <row r="27" spans="2:5" x14ac:dyDescent="0.35">
      <c r="B27" s="20" t="s">
        <v>43</v>
      </c>
      <c r="C27" s="31">
        <v>0</v>
      </c>
      <c r="D27" s="31">
        <v>0</v>
      </c>
      <c r="E27" s="31">
        <v>0</v>
      </c>
    </row>
    <row r="28" spans="2:5" x14ac:dyDescent="0.35">
      <c r="B28" s="20" t="s">
        <v>44</v>
      </c>
      <c r="C28" s="31">
        <v>0</v>
      </c>
      <c r="D28" s="31">
        <v>0</v>
      </c>
      <c r="E28" s="31">
        <v>0</v>
      </c>
    </row>
    <row r="29" spans="2:5" x14ac:dyDescent="0.35">
      <c r="B29" s="30" t="s">
        <v>45</v>
      </c>
      <c r="C29" s="24">
        <f>C26+C27+C28</f>
        <v>6797</v>
      </c>
      <c r="D29" s="24">
        <f>D26+D27+D28</f>
        <v>5826</v>
      </c>
      <c r="E29" s="24">
        <f>E26+E27+E28</f>
        <v>971</v>
      </c>
    </row>
    <row r="30" spans="2:5" x14ac:dyDescent="0.35">
      <c r="B30" s="30" t="s">
        <v>46</v>
      </c>
      <c r="C30" s="24">
        <f t="shared" ref="C30:E30" si="7">C29*12</f>
        <v>81564</v>
      </c>
      <c r="D30" s="24">
        <f t="shared" si="7"/>
        <v>69912</v>
      </c>
      <c r="E30" s="24">
        <f t="shared" si="7"/>
        <v>11652</v>
      </c>
    </row>
    <row r="31" spans="2:5" x14ac:dyDescent="0.35">
      <c r="B31" s="30" t="s">
        <v>47</v>
      </c>
      <c r="C31" s="106">
        <f>SUM(C30:E30)</f>
        <v>163128</v>
      </c>
      <c r="D31" s="106"/>
      <c r="E31" s="106"/>
    </row>
    <row r="32" spans="2:5" x14ac:dyDescent="0.35">
      <c r="B32" s="30" t="s">
        <v>48</v>
      </c>
      <c r="C32" s="106">
        <f>C31*3</f>
        <v>489384</v>
      </c>
      <c r="D32" s="106"/>
      <c r="E32" s="106"/>
    </row>
    <row r="34" spans="2:5" x14ac:dyDescent="0.35">
      <c r="B34" s="32"/>
    </row>
    <row r="37" spans="2:5" x14ac:dyDescent="0.35">
      <c r="E37" s="37"/>
    </row>
  </sheetData>
  <mergeCells count="4">
    <mergeCell ref="C2:E2"/>
    <mergeCell ref="C3:E3"/>
    <mergeCell ref="C31:E31"/>
    <mergeCell ref="C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Teklif Formu</vt:lpstr>
      <vt:lpstr>Fiyat Tablosu</vt:lpstr>
      <vt:lpstr>'Teklif Formu'!Print_Area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Mert Celik</cp:lastModifiedBy>
  <cp:lastPrinted>2021-10-30T20:25:54Z</cp:lastPrinted>
  <dcterms:created xsi:type="dcterms:W3CDTF">2017-01-26T07:04:17Z</dcterms:created>
  <dcterms:modified xsi:type="dcterms:W3CDTF">2021-11-02T08:32:31Z</dcterms:modified>
</cp:coreProperties>
</file>