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mert.celik\Desktop\gtb hizmeti\"/>
    </mc:Choice>
  </mc:AlternateContent>
  <xr:revisionPtr revIDLastSave="0" documentId="13_ncr:1_{C63F5614-A5AA-4C1B-BD5D-074F5757898E}" xr6:coauthVersionLast="36" xr6:coauthVersionMax="36" xr10:uidLastSave="{00000000-0000-0000-0000-000000000000}"/>
  <bookViews>
    <workbookView xWindow="0" yWindow="0" windowWidth="19200" windowHeight="6950" tabRatio="998" xr2:uid="{00000000-000D-0000-FFFF-FFFF00000000}"/>
  </bookViews>
  <sheets>
    <sheet name="Teklif Formu" sheetId="21" r:id="rId1"/>
    <sheet name="Fiyat Tablosu" sheetId="22" r:id="rId2"/>
  </sheets>
  <definedNames>
    <definedName name="_xlnm.Print_Area" localSheetId="0">'Teklif Formu'!$B$2:$N$65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2" l="1"/>
  <c r="G15" i="22"/>
  <c r="G19" i="22" s="1"/>
  <c r="G20" i="22" s="1"/>
  <c r="G24" i="22" s="1"/>
  <c r="G27" i="22" s="1"/>
  <c r="G29" i="22" s="1"/>
  <c r="G30" i="22" s="1"/>
  <c r="G13" i="22"/>
  <c r="G8" i="22"/>
  <c r="G10" i="22" s="1"/>
  <c r="H16" i="22"/>
  <c r="H15" i="22"/>
  <c r="H18" i="22" s="1"/>
  <c r="H13" i="22"/>
  <c r="H8" i="22"/>
  <c r="H9" i="22" s="1"/>
  <c r="F16" i="22"/>
  <c r="F15" i="22"/>
  <c r="F18" i="22" s="1"/>
  <c r="F13" i="22"/>
  <c r="F8" i="22"/>
  <c r="F10" i="22" s="1"/>
  <c r="H19" i="22" l="1"/>
  <c r="H20" i="22" s="1"/>
  <c r="H24" i="22" s="1"/>
  <c r="H27" i="22" s="1"/>
  <c r="H29" i="22" s="1"/>
  <c r="H30" i="22" s="1"/>
  <c r="H31" i="22" s="1"/>
  <c r="H32" i="22" s="1"/>
  <c r="G9" i="22"/>
  <c r="F19" i="22"/>
  <c r="F20" i="22" s="1"/>
  <c r="F24" i="22" s="1"/>
  <c r="F27" i="22" s="1"/>
  <c r="F29" i="22" s="1"/>
  <c r="F30" i="22" s="1"/>
  <c r="F31" i="22" s="1"/>
  <c r="F32" i="22" s="1"/>
  <c r="F9" i="22"/>
  <c r="F11" i="22" s="1"/>
  <c r="F12" i="22" s="1"/>
  <c r="H10" i="22"/>
  <c r="H11" i="22" s="1"/>
  <c r="H12" i="22" s="1"/>
  <c r="H14" i="22" s="1"/>
  <c r="G18" i="22"/>
  <c r="E16" i="22"/>
  <c r="D16" i="22"/>
  <c r="C16" i="22"/>
  <c r="E15" i="22"/>
  <c r="D15" i="22"/>
  <c r="C15" i="22"/>
  <c r="E13" i="22"/>
  <c r="D13" i="22"/>
  <c r="C13" i="22"/>
  <c r="E8" i="22"/>
  <c r="E9" i="22" s="1"/>
  <c r="D8" i="22"/>
  <c r="D9" i="22" s="1"/>
  <c r="C8" i="22"/>
  <c r="C9" i="22" s="1"/>
  <c r="F17" i="22" l="1"/>
  <c r="F14" i="22"/>
  <c r="H17" i="22"/>
  <c r="G11" i="22"/>
  <c r="G12" i="22" s="1"/>
  <c r="G17" i="22" s="1"/>
  <c r="D19" i="22"/>
  <c r="D20" i="22" s="1"/>
  <c r="C18" i="22"/>
  <c r="E18" i="22"/>
  <c r="C10" i="22"/>
  <c r="C11" i="22" s="1"/>
  <c r="C12" i="22" s="1"/>
  <c r="C19" i="22"/>
  <c r="C20" i="22" s="1"/>
  <c r="E10" i="22"/>
  <c r="E11" i="22" s="1"/>
  <c r="E12" i="22" s="1"/>
  <c r="E14" i="22" s="1"/>
  <c r="D10" i="22"/>
  <c r="D11" i="22" s="1"/>
  <c r="D12" i="22" s="1"/>
  <c r="D17" i="22" s="1"/>
  <c r="D18" i="22"/>
  <c r="E19" i="22"/>
  <c r="E20" i="22" s="1"/>
  <c r="G14" i="22" l="1"/>
  <c r="E17" i="22"/>
  <c r="C17" i="22"/>
  <c r="C14" i="22"/>
  <c r="D14" i="22"/>
  <c r="E24" i="22"/>
  <c r="E27" i="22" s="1"/>
  <c r="E29" i="22" s="1"/>
  <c r="E30" i="22" s="1"/>
  <c r="C24" i="22"/>
  <c r="C27" i="22" s="1"/>
  <c r="C29" i="22" s="1"/>
  <c r="C30" i="22" s="1"/>
  <c r="D24" i="22"/>
  <c r="D27" i="22" s="1"/>
  <c r="D29" i="22" s="1"/>
  <c r="D30" i="22" s="1"/>
  <c r="C31" i="22" l="1"/>
  <c r="C32" i="22" s="1"/>
</calcChain>
</file>

<file path=xl/sharedStrings.xml><?xml version="1.0" encoding="utf-8"?>
<sst xmlns="http://schemas.openxmlformats.org/spreadsheetml/2006/main" count="92" uniqueCount="79">
  <si>
    <t>GENEL BİLGİLER</t>
  </si>
  <si>
    <t xml:space="preserve">Adres: </t>
  </si>
  <si>
    <t xml:space="preserve">İrtibat kişisi: </t>
  </si>
  <si>
    <t>Telefon:</t>
  </si>
  <si>
    <t>Email:</t>
  </si>
  <si>
    <t xml:space="preserve">Firma adı: </t>
  </si>
  <si>
    <t>Ticaret Sicil Numarası:</t>
  </si>
  <si>
    <t>IBAN:</t>
  </si>
  <si>
    <t>Vergi Dairesi &amp; Numarası:</t>
  </si>
  <si>
    <t>TARİH</t>
  </si>
  <si>
    <t>FİRMA KAŞE VE İMZASI</t>
  </si>
  <si>
    <t>FİYATLANDIRMA TABLOSU (TL)</t>
  </si>
  <si>
    <t>SANTRAL KAMPÜSÜ</t>
  </si>
  <si>
    <t>PERSONELİN
GÖREVİ/ÜNVAN DAĞILIMI</t>
  </si>
  <si>
    <t>PERSONEL 
SAYISI*</t>
  </si>
  <si>
    <t>LOKASYON</t>
  </si>
  <si>
    <t>GÖREV</t>
  </si>
  <si>
    <t>SORUMLU</t>
  </si>
  <si>
    <t>X-RAY</t>
  </si>
  <si>
    <t>AMİR</t>
  </si>
  <si>
    <t>BRÜT ÜCRET</t>
  </si>
  <si>
    <t>SSK TABANI</t>
  </si>
  <si>
    <t>SSK TAVANI</t>
  </si>
  <si>
    <t>SSK MATRAHI</t>
  </si>
  <si>
    <t>SSK KESİNTİSİ</t>
  </si>
  <si>
    <t xml:space="preserve">İŞSİZLİK SİGORTASI  </t>
  </si>
  <si>
    <t>GELİR VERGİSİ MATRAHI</t>
  </si>
  <si>
    <t>GELİR VERGİSİ KESİNTİSİ</t>
  </si>
  <si>
    <t>DAMGA VERGİSİ KESİNTİSİ</t>
  </si>
  <si>
    <t>SSK İŞVEREN PAYI</t>
  </si>
  <si>
    <t>İŞSİZLİK SİGORTASI İŞVEREN PAYI</t>
  </si>
  <si>
    <t>YASAL KESİNTİLER (PERSONEL)</t>
  </si>
  <si>
    <t>YASAL KESİNTİLER (İŞVEREN)</t>
  </si>
  <si>
    <t>TOPLAM MALİYET</t>
  </si>
  <si>
    <t>PERSONEL ARA TOPLAM</t>
  </si>
  <si>
    <t>YEMEK (TICKET)</t>
  </si>
  <si>
    <t>KIYAFET*</t>
  </si>
  <si>
    <t>PERSONEL MALİYETİ (AYLIK)</t>
  </si>
  <si>
    <t>PERSONEL SAYISI</t>
  </si>
  <si>
    <t>DİĞER OPERASYON GİDERLERİ (EĞİTİMLER, EKİPMAN, VB.)</t>
  </si>
  <si>
    <t>ŞİRKET İŞLETME PAYI (AYLIK)</t>
  </si>
  <si>
    <t>SENELİK TOPLAM MALİYET</t>
  </si>
  <si>
    <t>GENEL TOPLAM</t>
  </si>
  <si>
    <t>SÖZLEŞME TOPLAM BEDELİ (36 AY)</t>
  </si>
  <si>
    <t>İhale dökümanının tamamını okudum, anladım ve tüm şartları kabul ettiğimi taahhüt ve beyan ederim.</t>
  </si>
  <si>
    <t>İmza:</t>
  </si>
  <si>
    <t>İSTANBUL BİLGİ ÜNİVERSİTESİ
İHALE TEKLİF FORMU</t>
  </si>
  <si>
    <t>rakam ile</t>
  </si>
  <si>
    <t>yazı ile</t>
  </si>
  <si>
    <t>* Personel sayıları yıllık ihtiyacı göstermektedir. Adetler, dönem içerisinde değişkenlik gösterebilir.
** Bu alanlara ''Fiyat Tablosu''nda doldurduğunuz verilere göre yazınız.</t>
  </si>
  <si>
    <t>1 Güvenlik Amiri 
19 Güvenlik Personeli
6 Güvenlik Personeli (Boy detektörü ve 
X-ray operatörü)</t>
  </si>
  <si>
    <t>1 Temizlik Amiri
17 Temizlik Personeli</t>
  </si>
  <si>
    <t>2 Bahçıvan Personeli</t>
  </si>
  <si>
    <t>HİZMET / KAMPÜS İSMİ</t>
  </si>
  <si>
    <t>ÖZEL GÜVENLİK HİZMETİ / 
SANTRAL KAMPÜSÜ</t>
  </si>
  <si>
    <t>TEMİZLİK HİZMETİ / 
SANTRAL KAMPÜSÜ</t>
  </si>
  <si>
    <t>BAHÇIVAN HİZMETİ / 
SANTRAL KAMPÜSÜ</t>
  </si>
  <si>
    <t>GÜVENLİK HİZMETİ</t>
  </si>
  <si>
    <t>TEMİZLİK HİZMETİ</t>
  </si>
  <si>
    <t>BAHÇIVAN HİZMETİ</t>
  </si>
  <si>
    <t>DİĞER TÜM GİDERLER**
"3 Yıllık Giderler Toplamıdır"</t>
  </si>
  <si>
    <t xml:space="preserve">GENEL TOPLAM </t>
  </si>
  <si>
    <t>ÖZEL GÜVENLIK, TEMIZLIK VE BAHÇIVAN HIZMET ALIMI İHALESI</t>
  </si>
  <si>
    <t>TİCARİ VE ÖN KOŞULLAR</t>
  </si>
  <si>
    <t xml:space="preserve">Faturalar TL cinsinden düzenlenecektir ve ödeme vadesi 45 (kırkbeş) gün sonraki BİLGİ’nin ilk tedarikçi ödeme günüdür. </t>
  </si>
  <si>
    <t xml:space="preserve">Tüm fiyatlar KDV hariçtir. </t>
  </si>
  <si>
    <t xml:space="preserve">BİLGİ, işbu çalışmayla ilgili her türlü cayma ve çalışmayı iptal etme hakkını kendinde saklı tutar. </t>
  </si>
  <si>
    <t>İstekliler, teklif ettikleri bedelin %3'ünden az olmamak üzere kendi belirleyecekleri tutarda geçici teminat mektubu vereceklerdir. Teklifin edilen bedelin %3'ünden az oranda geçici teminat veren isteklilerin teklifleri değerlendirme dışı bırakılır. Geçici teminat mektubu olarak sunulan teminat mektuplarında süre en az 3 ay olmalıdır.</t>
  </si>
  <si>
    <t>İletilen teklifler 60(altmış) gün süreyle geçerli olacaktır.</t>
  </si>
  <si>
    <t xml:space="preserve">FİRMA, Hizmetin alımı ile ilgili sözleşmenin taraflarca imzalanması ile birlikte, toplam sözleşme bedelinin %6’sı (yüzde altı) tutarında, en az 48 ay süreli, şartsız, kat’i ve görüldüğünde nakden ve defaten ödemeli teminat mektubunu, BİLGİ’ye teslim edecektir. </t>
  </si>
  <si>
    <t>ŞİRKET İŞLETME PAYI**
"3 Yıllık İşletme Payını gösterir"</t>
  </si>
  <si>
    <t>TOPLAM BEDEL**
"3 Yıllık Toplam Bedeldir"</t>
  </si>
  <si>
    <t>NET ÖDENEN MAAŞ (YOL/YEMEK HARİÇ)</t>
  </si>
  <si>
    <t>YOL PARASI (BRÜT İŞVEREN MALİYETİ İLE BİRLİKTE - NET 777 TL)</t>
  </si>
  <si>
    <t>1 KİŞİLİK BİRİM MALİYET</t>
  </si>
  <si>
    <t>TOPLAM TUTAR (AYLIK)</t>
  </si>
  <si>
    <t xml:space="preserve">İşbu ihale konusu hizmetlere kısmı teklif verilebilir. BİLGİ, ihale konusu hizmetin adetini arttırma, eksiltme veya iptal etme yetkisine sahiptir.  BİLGİ, kısmi alım yapma hakkını ve ihalenin bir parçasını iptal etme hakkını saklı tutar. </t>
  </si>
  <si>
    <t>HİZMET</t>
  </si>
  <si>
    <t>TEDARİKÇİ 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</si>
</sst>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0\)"/>
    <numFmt numFmtId="165" formatCode="#,##0\ \T\L_);\(#,##0\)"/>
    <numFmt numFmtId="166" formatCode="#,##0.00\ \T\L_);\(#,##0.00\)"/>
  </numFmts>
  <fonts count="30">
    <font>
      <sz val="11"/>
      <color theme="1"/>
      <name val="Calibri"/>
      <family val="2"/>
      <scheme val="minor"/>
    </font>
    <font>
      <sz val="11"/>
      <color theme="1"/>
      <name val="Calibri"/>
      <family val="2"/>
      <charset val="162"/>
      <scheme val="minor"/>
    </font>
    <font>
      <sz val="10"/>
      <name val="Arial"/>
      <family val="2"/>
      <charset val="162"/>
    </font>
    <font>
      <b/>
      <sz val="11"/>
      <color theme="1"/>
      <name val="Calibri"/>
      <family val="2"/>
      <scheme val="minor"/>
    </font>
    <font>
      <b/>
      <sz val="9"/>
      <color theme="0"/>
      <name val="Calibri"/>
      <family val="2"/>
    </font>
    <font>
      <b/>
      <sz val="9"/>
      <name val="Calibri"/>
      <family val="2"/>
    </font>
    <font>
      <sz val="9"/>
      <name val="Calibri"/>
      <family val="2"/>
    </font>
    <font>
      <b/>
      <sz val="9"/>
      <color theme="0" tint="-4.9989318521683403E-2"/>
      <name val="Calibri"/>
      <family val="2"/>
    </font>
    <font>
      <b/>
      <sz val="11"/>
      <color theme="0"/>
      <name val="Calibri"/>
      <family val="2"/>
      <scheme val="minor"/>
    </font>
    <font>
      <sz val="11"/>
      <name val="Garamond"/>
      <family val="1"/>
    </font>
    <font>
      <sz val="12"/>
      <color theme="1"/>
      <name val="Garamond"/>
      <family val="1"/>
    </font>
    <font>
      <b/>
      <sz val="16"/>
      <color theme="0"/>
      <name val="Garamond"/>
      <family val="1"/>
    </font>
    <font>
      <sz val="11"/>
      <color theme="1"/>
      <name val="Garamond"/>
      <family val="1"/>
    </font>
    <font>
      <b/>
      <sz val="12"/>
      <color theme="0"/>
      <name val="Garamond"/>
      <family val="1"/>
    </font>
    <font>
      <sz val="10"/>
      <color theme="1"/>
      <name val="Garamond"/>
      <family val="1"/>
    </font>
    <font>
      <sz val="9"/>
      <color theme="1"/>
      <name val="Garamond"/>
      <family val="1"/>
    </font>
    <font>
      <sz val="12"/>
      <name val="Garamond"/>
      <family val="1"/>
    </font>
    <font>
      <b/>
      <sz val="11"/>
      <color theme="1"/>
      <name val="Garamond"/>
      <family val="1"/>
    </font>
    <font>
      <b/>
      <sz val="9"/>
      <color theme="1"/>
      <name val="Garamond"/>
      <family val="1"/>
    </font>
    <font>
      <i/>
      <sz val="12"/>
      <name val="Garamond"/>
      <family val="1"/>
    </font>
    <font>
      <b/>
      <sz val="14"/>
      <color theme="0"/>
      <name val="Garamond"/>
      <family val="1"/>
    </font>
    <font>
      <sz val="14"/>
      <name val="Garamond"/>
      <family val="1"/>
    </font>
    <font>
      <b/>
      <sz val="12"/>
      <name val="Garamond"/>
      <family val="1"/>
    </font>
    <font>
      <b/>
      <sz val="10"/>
      <color theme="1"/>
      <name val="Garamond"/>
      <family val="1"/>
    </font>
    <font>
      <b/>
      <sz val="14"/>
      <color theme="1"/>
      <name val="Garamond"/>
      <family val="1"/>
    </font>
    <font>
      <b/>
      <sz val="16"/>
      <color theme="1"/>
      <name val="Garamond"/>
      <family val="1"/>
    </font>
    <font>
      <b/>
      <sz val="11"/>
      <color theme="0"/>
      <name val="Calibri"/>
      <family val="2"/>
    </font>
    <font>
      <b/>
      <sz val="12"/>
      <color theme="0"/>
      <name val="Calibri"/>
      <family val="2"/>
    </font>
    <font>
      <sz val="12"/>
      <color theme="1"/>
      <name val="Calibri"/>
      <family val="2"/>
      <scheme val="minor"/>
    </font>
    <font>
      <b/>
      <sz val="11"/>
      <name val="Calibri"/>
      <family val="2"/>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 fillId="0" borderId="0"/>
  </cellStyleXfs>
  <cellXfs count="164">
    <xf numFmtId="0" fontId="0" fillId="0" borderId="0" xfId="0"/>
    <xf numFmtId="166" fontId="6" fillId="0" borderId="1" xfId="1" applyNumberFormat="1" applyFont="1" applyFill="1" applyBorder="1" applyAlignment="1">
      <alignment vertical="center"/>
    </xf>
    <xf numFmtId="166" fontId="5" fillId="0" borderId="1" xfId="1" applyNumberFormat="1" applyFont="1" applyFill="1" applyBorder="1" applyAlignment="1">
      <alignment vertical="center"/>
    </xf>
    <xf numFmtId="166" fontId="5" fillId="7" borderId="1" xfId="1" applyNumberFormat="1" applyFont="1" applyFill="1" applyBorder="1" applyAlignment="1">
      <alignment vertical="center"/>
    </xf>
    <xf numFmtId="166" fontId="7" fillId="5" borderId="1" xfId="1" applyNumberFormat="1" applyFont="1" applyFill="1" applyBorder="1" applyAlignment="1">
      <alignment vertical="center"/>
    </xf>
    <xf numFmtId="37" fontId="6" fillId="0" borderId="1" xfId="1" applyNumberFormat="1" applyFont="1" applyFill="1" applyBorder="1" applyAlignment="1">
      <alignment horizontal="center" vertical="center"/>
    </xf>
    <xf numFmtId="166" fontId="5" fillId="6" borderId="1" xfId="1" applyNumberFormat="1" applyFont="1" applyFill="1" applyBorder="1" applyAlignment="1">
      <alignment vertical="center"/>
    </xf>
    <xf numFmtId="0" fontId="3" fillId="0" borderId="0" xfId="0" applyFont="1"/>
    <xf numFmtId="166" fontId="0" fillId="0" borderId="0" xfId="0" applyNumberFormat="1"/>
    <xf numFmtId="0" fontId="9" fillId="0" borderId="1" xfId="0" applyFont="1" applyFill="1" applyBorder="1" applyAlignment="1">
      <alignment horizontal="left" vertical="center" wrapText="1"/>
    </xf>
    <xf numFmtId="0" fontId="10" fillId="0" borderId="1" xfId="0" applyNumberFormat="1" applyFont="1" applyBorder="1" applyAlignment="1">
      <alignment horizontal="left"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2" fillId="0" borderId="0" xfId="0" applyFont="1"/>
    <xf numFmtId="0" fontId="11" fillId="8" borderId="2" xfId="0" applyFont="1" applyFill="1" applyBorder="1" applyAlignment="1">
      <alignment horizontal="center" vertical="center"/>
    </xf>
    <xf numFmtId="0" fontId="13" fillId="8" borderId="4" xfId="0" applyFont="1" applyFill="1" applyBorder="1" applyAlignment="1">
      <alignment horizontal="left" vertical="center"/>
    </xf>
    <xf numFmtId="0" fontId="14" fillId="0" borderId="0" xfId="0" applyFont="1" applyBorder="1" applyAlignment="1">
      <alignment horizontal="left" vertical="center" wrapText="1"/>
    </xf>
    <xf numFmtId="0" fontId="14" fillId="0" borderId="0" xfId="0" applyNumberFormat="1"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4" fillId="0" borderId="0" xfId="0" applyFont="1" applyFill="1" applyBorder="1" applyAlignment="1">
      <alignment horizontal="left" vertical="center" wrapText="1"/>
    </xf>
    <xf numFmtId="0" fontId="13" fillId="8" borderId="5" xfId="0" applyFont="1" applyFill="1" applyBorder="1" applyAlignment="1">
      <alignment horizontal="center" vertical="center" wrapText="1"/>
    </xf>
    <xf numFmtId="0" fontId="13" fillId="8" borderId="7" xfId="0" applyFont="1" applyFill="1" applyBorder="1" applyAlignment="1">
      <alignment horizontal="center" vertical="center"/>
    </xf>
    <xf numFmtId="0" fontId="13" fillId="4" borderId="0" xfId="0" applyFont="1" applyFill="1" applyBorder="1" applyAlignment="1">
      <alignment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4" borderId="0"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xf numFmtId="0" fontId="12" fillId="0" borderId="0" xfId="0" applyFont="1" applyBorder="1"/>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xf>
    <xf numFmtId="0" fontId="16" fillId="2" borderId="0" xfId="0" applyFont="1" applyFill="1" applyBorder="1" applyAlignment="1">
      <alignmen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3" xfId="0" applyFont="1" applyFill="1" applyBorder="1" applyAlignment="1">
      <alignment horizontal="left" vertical="center"/>
    </xf>
    <xf numFmtId="0" fontId="17" fillId="0" borderId="0" xfId="0" applyFont="1" applyBorder="1"/>
    <xf numFmtId="0" fontId="16" fillId="2" borderId="0" xfId="0" applyFont="1" applyFill="1" applyBorder="1" applyAlignment="1">
      <alignment horizontal="left" vertical="center"/>
    </xf>
    <xf numFmtId="0" fontId="18" fillId="0" borderId="0" xfId="0" applyFont="1" applyBorder="1" applyAlignment="1">
      <alignment vertical="center" wrapText="1"/>
    </xf>
    <xf numFmtId="0" fontId="16" fillId="2" borderId="2"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8" borderId="1" xfId="0" applyFont="1" applyFill="1" applyBorder="1" applyAlignment="1">
      <alignment horizontal="center" vertical="center"/>
    </xf>
    <xf numFmtId="0" fontId="13" fillId="0" borderId="0" xfId="0" applyFont="1" applyFill="1" applyBorder="1" applyAlignment="1">
      <alignment vertical="center"/>
    </xf>
    <xf numFmtId="0" fontId="13" fillId="8" borderId="1" xfId="0" applyFont="1" applyFill="1" applyBorder="1" applyAlignment="1">
      <alignment horizontal="center" vertical="center"/>
    </xf>
    <xf numFmtId="0" fontId="13" fillId="8" borderId="2" xfId="0" applyFont="1" applyFill="1" applyBorder="1" applyAlignment="1">
      <alignment horizontal="left" vertical="center" wrapText="1"/>
    </xf>
    <xf numFmtId="0" fontId="16" fillId="2" borderId="0" xfId="0" applyFont="1" applyFill="1" applyBorder="1" applyAlignment="1">
      <alignment horizontal="center" vertical="center"/>
    </xf>
    <xf numFmtId="4" fontId="19" fillId="2" borderId="1" xfId="0" applyNumberFormat="1" applyFont="1" applyFill="1" applyBorder="1" applyAlignment="1">
      <alignment horizontal="center" vertical="center"/>
    </xf>
    <xf numFmtId="4" fontId="16" fillId="2" borderId="0" xfId="0" applyNumberFormat="1" applyFont="1" applyFill="1" applyBorder="1" applyAlignment="1">
      <alignment vertical="center"/>
    </xf>
    <xf numFmtId="4" fontId="16" fillId="2" borderId="1" xfId="0" applyNumberFormat="1" applyFont="1" applyFill="1" applyBorder="1" applyAlignment="1">
      <alignment horizontal="center" vertical="center"/>
    </xf>
    <xf numFmtId="0" fontId="10" fillId="0" borderId="0" xfId="0" applyFont="1" applyBorder="1" applyAlignment="1">
      <alignment horizontal="center" vertical="center"/>
    </xf>
    <xf numFmtId="164" fontId="10" fillId="0" borderId="1" xfId="0" applyNumberFormat="1" applyFont="1" applyBorder="1" applyAlignment="1">
      <alignment vertical="center" wrapText="1"/>
    </xf>
    <xf numFmtId="164" fontId="10" fillId="0" borderId="0" xfId="0" applyNumberFormat="1" applyFont="1" applyBorder="1" applyAlignment="1">
      <alignment vertical="center" wrapText="1"/>
    </xf>
    <xf numFmtId="164" fontId="10" fillId="0" borderId="1" xfId="0" applyNumberFormat="1" applyFont="1" applyBorder="1" applyAlignment="1">
      <alignment horizontal="center" vertical="center" wrapText="1"/>
    </xf>
    <xf numFmtId="164" fontId="18" fillId="0" borderId="0" xfId="0" applyNumberFormat="1" applyFont="1" applyBorder="1" applyAlignment="1">
      <alignment horizontal="center" vertical="center" wrapText="1"/>
    </xf>
    <xf numFmtId="0" fontId="13" fillId="0" borderId="0" xfId="0" applyFont="1" applyFill="1" applyBorder="1" applyAlignment="1">
      <alignment horizontal="left" vertical="center"/>
    </xf>
    <xf numFmtId="4" fontId="19" fillId="2" borderId="0" xfId="0" applyNumberFormat="1" applyFont="1" applyFill="1" applyBorder="1" applyAlignment="1">
      <alignment horizontal="right" vertical="center"/>
    </xf>
    <xf numFmtId="4" fontId="16" fillId="2" borderId="0" xfId="0" applyNumberFormat="1" applyFont="1" applyFill="1" applyBorder="1" applyAlignment="1">
      <alignment horizontal="right" vertical="center"/>
    </xf>
    <xf numFmtId="164" fontId="10" fillId="0" borderId="0" xfId="0" applyNumberFormat="1" applyFont="1" applyBorder="1" applyAlignment="1">
      <alignment horizontal="left" vertical="center" wrapText="1"/>
    </xf>
    <xf numFmtId="4" fontId="19" fillId="2" borderId="2" xfId="0" applyNumberFormat="1" applyFont="1" applyFill="1" applyBorder="1" applyAlignment="1">
      <alignment horizontal="center" vertical="center"/>
    </xf>
    <xf numFmtId="4" fontId="19" fillId="2" borderId="4" xfId="0" applyNumberFormat="1" applyFont="1" applyFill="1" applyBorder="1" applyAlignment="1">
      <alignment horizontal="center" vertical="center"/>
    </xf>
    <xf numFmtId="4" fontId="16" fillId="2" borderId="1" xfId="0" applyNumberFormat="1" applyFont="1" applyFill="1" applyBorder="1" applyAlignment="1">
      <alignment horizontal="right" vertical="center"/>
    </xf>
    <xf numFmtId="164" fontId="10" fillId="0" borderId="1" xfId="0" applyNumberFormat="1" applyFont="1" applyBorder="1" applyAlignment="1">
      <alignment horizontal="left" vertical="center" wrapText="1"/>
    </xf>
    <xf numFmtId="4" fontId="10" fillId="0" borderId="0" xfId="0" applyNumberFormat="1" applyFont="1" applyAlignment="1">
      <alignment horizontal="right"/>
    </xf>
    <xf numFmtId="4" fontId="10" fillId="0" borderId="0" xfId="0" applyNumberFormat="1" applyFont="1" applyBorder="1" applyAlignment="1">
      <alignment horizontal="right" vertical="center"/>
    </xf>
    <xf numFmtId="0" fontId="13" fillId="0" borderId="0" xfId="0" applyFont="1" applyFill="1" applyBorder="1" applyAlignment="1">
      <alignment horizontal="center" vertical="center"/>
    </xf>
    <xf numFmtId="0" fontId="16" fillId="2" borderId="0"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8" borderId="4" xfId="0" applyFont="1" applyFill="1" applyBorder="1" applyAlignment="1">
      <alignment horizontal="left" vertical="center"/>
    </xf>
    <xf numFmtId="4" fontId="16" fillId="2" borderId="1" xfId="0" applyNumberFormat="1" applyFont="1" applyFill="1" applyBorder="1" applyAlignment="1">
      <alignment horizontal="center" vertical="center"/>
    </xf>
    <xf numFmtId="0" fontId="21" fillId="2" borderId="0" xfId="0" applyFont="1" applyFill="1" applyBorder="1" applyAlignment="1">
      <alignment horizontal="left" vertical="center" wrapText="1"/>
    </xf>
    <xf numFmtId="0" fontId="21" fillId="2" borderId="0" xfId="0" applyFont="1" applyFill="1" applyBorder="1" applyAlignment="1">
      <alignment horizontal="left" vertical="center"/>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16" fillId="2" borderId="0" xfId="0" applyFont="1" applyFill="1" applyBorder="1" applyAlignment="1">
      <alignment vertical="center" wrapText="1"/>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3" fillId="0" borderId="0" xfId="0" applyFont="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14" fontId="25" fillId="3" borderId="5" xfId="0" applyNumberFormat="1" applyFont="1" applyFill="1" applyBorder="1" applyAlignment="1">
      <alignment horizontal="center" vertical="center" wrapText="1"/>
    </xf>
    <xf numFmtId="14" fontId="25" fillId="3" borderId="6" xfId="0" applyNumberFormat="1" applyFont="1" applyFill="1" applyBorder="1" applyAlignment="1">
      <alignment horizontal="center" vertical="center" wrapText="1"/>
    </xf>
    <xf numFmtId="14" fontId="25" fillId="3" borderId="7" xfId="0" applyNumberFormat="1" applyFont="1" applyFill="1" applyBorder="1" applyAlignment="1">
      <alignment horizontal="center" vertical="center" wrapText="1"/>
    </xf>
    <xf numFmtId="0" fontId="24" fillId="3" borderId="8"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9" xfId="0" applyFont="1" applyFill="1" applyBorder="1" applyAlignment="1">
      <alignment horizontal="center" vertical="center"/>
    </xf>
    <xf numFmtId="14" fontId="25" fillId="3" borderId="8" xfId="0" applyNumberFormat="1" applyFont="1" applyFill="1" applyBorder="1" applyAlignment="1">
      <alignment horizontal="center" vertical="center" wrapText="1"/>
    </xf>
    <xf numFmtId="14" fontId="25" fillId="3" borderId="0" xfId="0" applyNumberFormat="1" applyFont="1" applyFill="1" applyBorder="1" applyAlignment="1">
      <alignment horizontal="center" vertical="center" wrapText="1"/>
    </xf>
    <xf numFmtId="14" fontId="25" fillId="3" borderId="9" xfId="0" applyNumberFormat="1" applyFont="1" applyFill="1" applyBorder="1" applyAlignment="1">
      <alignment horizontal="center" vertical="center" wrapText="1"/>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14" fontId="25" fillId="3" borderId="10" xfId="0" applyNumberFormat="1" applyFont="1" applyFill="1" applyBorder="1" applyAlignment="1">
      <alignment horizontal="center" vertical="center" wrapText="1"/>
    </xf>
    <xf numFmtId="14" fontId="25" fillId="3" borderId="11" xfId="0" applyNumberFormat="1" applyFont="1" applyFill="1" applyBorder="1" applyAlignment="1">
      <alignment horizontal="center" vertical="center" wrapText="1"/>
    </xf>
    <xf numFmtId="14" fontId="25" fillId="3" borderId="12" xfId="0" applyNumberFormat="1" applyFont="1" applyFill="1" applyBorder="1" applyAlignment="1">
      <alignment horizontal="center" vertical="center" wrapText="1"/>
    </xf>
    <xf numFmtId="0" fontId="18" fillId="0" borderId="0" xfId="0" applyFont="1" applyAlignment="1">
      <alignment horizontal="center" vertical="center"/>
    </xf>
    <xf numFmtId="0" fontId="14" fillId="0" borderId="0" xfId="0" applyFont="1"/>
    <xf numFmtId="165" fontId="16" fillId="2" borderId="1" xfId="0" applyNumberFormat="1" applyFont="1" applyFill="1" applyBorder="1" applyAlignment="1">
      <alignment horizontal="center" vertical="center"/>
    </xf>
    <xf numFmtId="165" fontId="16" fillId="2" borderId="1" xfId="0" applyNumberFormat="1" applyFont="1" applyFill="1" applyBorder="1" applyAlignment="1">
      <alignment horizontal="center" vertical="center"/>
    </xf>
    <xf numFmtId="166" fontId="5" fillId="6" borderId="14" xfId="1" applyNumberFormat="1" applyFont="1" applyFill="1" applyBorder="1" applyAlignment="1">
      <alignment vertical="center"/>
    </xf>
    <xf numFmtId="166" fontId="6" fillId="0" borderId="14" xfId="1" applyNumberFormat="1" applyFont="1" applyFill="1" applyBorder="1" applyAlignment="1">
      <alignment vertical="center"/>
    </xf>
    <xf numFmtId="166" fontId="5" fillId="0" borderId="14" xfId="1" applyNumberFormat="1" applyFont="1" applyFill="1" applyBorder="1" applyAlignment="1">
      <alignment vertical="center"/>
    </xf>
    <xf numFmtId="166" fontId="5" fillId="7" borderId="14" xfId="1" applyNumberFormat="1" applyFont="1" applyFill="1" applyBorder="1" applyAlignment="1">
      <alignment vertical="center"/>
    </xf>
    <xf numFmtId="165" fontId="3" fillId="0" borderId="3" xfId="0" applyNumberFormat="1" applyFont="1" applyBorder="1" applyAlignment="1">
      <alignment horizontal="center"/>
    </xf>
    <xf numFmtId="0" fontId="28" fillId="0" borderId="0" xfId="0" applyFont="1"/>
    <xf numFmtId="0" fontId="5" fillId="6" borderId="16" xfId="1" applyFont="1" applyFill="1" applyBorder="1" applyAlignment="1">
      <alignment vertical="center"/>
    </xf>
    <xf numFmtId="0" fontId="6" fillId="0" borderId="16" xfId="1" applyFont="1" applyFill="1" applyBorder="1" applyAlignment="1">
      <alignment vertical="center"/>
    </xf>
    <xf numFmtId="0" fontId="5" fillId="7" borderId="16" xfId="1" applyFont="1" applyFill="1" applyBorder="1" applyAlignment="1">
      <alignment vertical="center"/>
    </xf>
    <xf numFmtId="0" fontId="5" fillId="0" borderId="16" xfId="1" applyFont="1" applyFill="1" applyBorder="1" applyAlignment="1">
      <alignment vertical="center"/>
    </xf>
    <xf numFmtId="166" fontId="5" fillId="6" borderId="13" xfId="1" applyNumberFormat="1" applyFont="1" applyFill="1" applyBorder="1" applyAlignment="1">
      <alignment vertical="center"/>
    </xf>
    <xf numFmtId="166" fontId="6" fillId="0" borderId="13" xfId="1" applyNumberFormat="1" applyFont="1" applyFill="1" applyBorder="1" applyAlignment="1">
      <alignment vertical="center"/>
    </xf>
    <xf numFmtId="166" fontId="5" fillId="0" borderId="13" xfId="1" applyNumberFormat="1" applyFont="1" applyFill="1" applyBorder="1" applyAlignment="1">
      <alignment vertical="center"/>
    </xf>
    <xf numFmtId="166" fontId="5" fillId="7" borderId="13" xfId="1" applyNumberFormat="1" applyFont="1" applyFill="1" applyBorder="1" applyAlignment="1">
      <alignment vertical="center"/>
    </xf>
    <xf numFmtId="166" fontId="7" fillId="5" borderId="13" xfId="1" applyNumberFormat="1" applyFont="1" applyFill="1" applyBorder="1" applyAlignment="1">
      <alignment vertical="center"/>
    </xf>
    <xf numFmtId="166" fontId="7" fillId="5" borderId="14" xfId="1" applyNumberFormat="1" applyFont="1" applyFill="1" applyBorder="1" applyAlignment="1">
      <alignment vertical="center"/>
    </xf>
    <xf numFmtId="37" fontId="6" fillId="0" borderId="13" xfId="1" applyNumberFormat="1" applyFont="1" applyFill="1" applyBorder="1" applyAlignment="1">
      <alignment horizontal="center" vertical="center"/>
    </xf>
    <xf numFmtId="37" fontId="6" fillId="0" borderId="14" xfId="1" applyNumberFormat="1" applyFont="1" applyFill="1" applyBorder="1" applyAlignment="1">
      <alignment horizontal="center" vertical="center"/>
    </xf>
    <xf numFmtId="165" fontId="3" fillId="0" borderId="16" xfId="0" applyNumberFormat="1" applyFont="1" applyBorder="1" applyAlignment="1">
      <alignment horizontal="center"/>
    </xf>
    <xf numFmtId="165" fontId="3" fillId="0" borderId="17" xfId="0" applyNumberFormat="1" applyFont="1" applyBorder="1" applyAlignment="1">
      <alignment horizontal="center"/>
    </xf>
    <xf numFmtId="165" fontId="3" fillId="0" borderId="18" xfId="0" applyNumberFormat="1" applyFont="1" applyBorder="1" applyAlignment="1">
      <alignment horizontal="center"/>
    </xf>
    <xf numFmtId="165" fontId="3" fillId="0" borderId="19" xfId="0" applyNumberFormat="1" applyFont="1" applyBorder="1" applyAlignment="1">
      <alignment horizontal="center"/>
    </xf>
    <xf numFmtId="165" fontId="3" fillId="0" borderId="20" xfId="0" applyNumberFormat="1" applyFont="1" applyBorder="1" applyAlignment="1">
      <alignment horizontal="center"/>
    </xf>
    <xf numFmtId="166" fontId="5" fillId="6" borderId="21" xfId="1" applyNumberFormat="1" applyFont="1" applyFill="1" applyBorder="1" applyAlignment="1">
      <alignment vertical="center"/>
    </xf>
    <xf numFmtId="166" fontId="6" fillId="0" borderId="21" xfId="1" applyNumberFormat="1" applyFont="1" applyFill="1" applyBorder="1" applyAlignment="1">
      <alignment vertical="center"/>
    </xf>
    <xf numFmtId="166" fontId="5" fillId="0" borderId="21" xfId="1" applyNumberFormat="1" applyFont="1" applyFill="1" applyBorder="1" applyAlignment="1">
      <alignment vertical="center"/>
    </xf>
    <xf numFmtId="166" fontId="5" fillId="7" borderId="21" xfId="1" applyNumberFormat="1" applyFont="1" applyFill="1" applyBorder="1" applyAlignment="1">
      <alignment vertical="center"/>
    </xf>
    <xf numFmtId="166" fontId="7" fillId="5" borderId="21" xfId="1" applyNumberFormat="1" applyFont="1" applyFill="1" applyBorder="1" applyAlignment="1">
      <alignment vertical="center"/>
    </xf>
    <xf numFmtId="37" fontId="6" fillId="0" borderId="21" xfId="1" applyNumberFormat="1" applyFont="1" applyFill="1" applyBorder="1" applyAlignment="1">
      <alignment horizontal="center" vertical="center"/>
    </xf>
    <xf numFmtId="166" fontId="29" fillId="0" borderId="21" xfId="1" applyNumberFormat="1" applyFont="1" applyFill="1" applyBorder="1" applyAlignment="1">
      <alignment vertical="center"/>
    </xf>
    <xf numFmtId="166" fontId="29" fillId="0" borderId="22" xfId="1" applyNumberFormat="1" applyFont="1" applyFill="1" applyBorder="1" applyAlignment="1">
      <alignment vertical="center"/>
    </xf>
    <xf numFmtId="0" fontId="28" fillId="5" borderId="23" xfId="0" applyFont="1" applyFill="1" applyBorder="1" applyAlignment="1">
      <alignment horizontal="center"/>
    </xf>
    <xf numFmtId="0" fontId="28" fillId="5" borderId="24" xfId="0" applyFont="1" applyFill="1" applyBorder="1" applyAlignment="1">
      <alignment horizontal="center"/>
    </xf>
    <xf numFmtId="0" fontId="7" fillId="5" borderId="16" xfId="1" applyFont="1" applyFill="1" applyBorder="1" applyAlignment="1">
      <alignment vertical="center"/>
    </xf>
    <xf numFmtId="0" fontId="5" fillId="0" borderId="18" xfId="1" applyFont="1" applyFill="1" applyBorder="1" applyAlignment="1">
      <alignment vertical="center"/>
    </xf>
    <xf numFmtId="0" fontId="26" fillId="5" borderId="30" xfId="1" applyFont="1" applyFill="1" applyBorder="1" applyAlignment="1">
      <alignment horizontal="center" vertical="center"/>
    </xf>
    <xf numFmtId="0" fontId="26" fillId="5" borderId="31" xfId="1" applyFont="1" applyFill="1" applyBorder="1" applyAlignment="1">
      <alignment horizontal="center" vertical="center"/>
    </xf>
    <xf numFmtId="0" fontId="27" fillId="5" borderId="15" xfId="1" applyFont="1" applyFill="1" applyBorder="1" applyAlignment="1">
      <alignment vertical="center"/>
    </xf>
    <xf numFmtId="0" fontId="4" fillId="5" borderId="33" xfId="1" applyFont="1" applyFill="1" applyBorder="1" applyAlignment="1">
      <alignment vertical="center"/>
    </xf>
    <xf numFmtId="0" fontId="8" fillId="5" borderId="33" xfId="0" applyFont="1" applyFill="1" applyBorder="1" applyAlignment="1">
      <alignment horizontal="center"/>
    </xf>
    <xf numFmtId="0" fontId="8" fillId="5" borderId="34" xfId="0" applyFont="1" applyFill="1" applyBorder="1" applyAlignment="1">
      <alignment horizontal="center"/>
    </xf>
    <xf numFmtId="0" fontId="8" fillId="5" borderId="35" xfId="0" applyFont="1" applyFill="1" applyBorder="1" applyAlignment="1">
      <alignment horizontal="center"/>
    </xf>
    <xf numFmtId="0" fontId="8" fillId="5" borderId="29" xfId="0" applyFont="1" applyFill="1" applyBorder="1" applyAlignment="1">
      <alignment horizontal="center"/>
    </xf>
    <xf numFmtId="0" fontId="8" fillId="5" borderId="31" xfId="0" applyFont="1" applyFill="1" applyBorder="1" applyAlignment="1">
      <alignment horizontal="center"/>
    </xf>
    <xf numFmtId="0" fontId="8" fillId="5" borderId="15" xfId="0" applyFont="1" applyFill="1" applyBorder="1"/>
    <xf numFmtId="0" fontId="26" fillId="5" borderId="29" xfId="1" applyFont="1" applyFill="1" applyBorder="1" applyAlignment="1">
      <alignment horizontal="center" vertical="center"/>
    </xf>
    <xf numFmtId="0" fontId="5" fillId="6" borderId="25" xfId="1" applyFont="1" applyFill="1" applyBorder="1" applyAlignment="1">
      <alignment vertical="center"/>
    </xf>
    <xf numFmtId="166" fontId="5" fillId="6" borderId="26" xfId="1" applyNumberFormat="1" applyFont="1" applyFill="1" applyBorder="1" applyAlignment="1">
      <alignment vertical="center"/>
    </xf>
    <xf numFmtId="166" fontId="5" fillId="6" borderId="32" xfId="1" applyNumberFormat="1" applyFont="1" applyFill="1" applyBorder="1" applyAlignment="1">
      <alignment vertical="center"/>
    </xf>
    <xf numFmtId="166" fontId="5" fillId="6" borderId="27" xfId="1" applyNumberFormat="1" applyFont="1" applyFill="1" applyBorder="1" applyAlignment="1">
      <alignment vertical="center"/>
    </xf>
    <xf numFmtId="166" fontId="5" fillId="6" borderId="28" xfId="1" applyNumberFormat="1" applyFont="1" applyFill="1" applyBorder="1" applyAlignment="1">
      <alignment vertical="center"/>
    </xf>
    <xf numFmtId="0" fontId="4" fillId="5" borderId="29"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15" xfId="1" applyFont="1" applyFill="1" applyBorder="1" applyAlignment="1">
      <alignment horizontal="center" vertical="center"/>
    </xf>
  </cellXfs>
  <cellStyles count="3">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colors>
    <mruColors>
      <color rgb="FFCB333B"/>
      <color rgb="FFC80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94"/>
  <sheetViews>
    <sheetView showGridLines="0" tabSelected="1" view="pageBreakPreview" zoomScaleNormal="100" zoomScaleSheetLayoutView="100" workbookViewId="0">
      <selection activeCell="B56" sqref="B56"/>
    </sheetView>
  </sheetViews>
  <sheetFormatPr defaultColWidth="9.1796875" defaultRowHeight="14.5"/>
  <cols>
    <col min="1" max="1" width="3.26953125" style="14" customWidth="1"/>
    <col min="2" max="2" width="9.1796875" style="14"/>
    <col min="3" max="3" width="30" style="14" customWidth="1"/>
    <col min="4" max="4" width="1" style="14" customWidth="1"/>
    <col min="5" max="5" width="4.81640625" style="14" customWidth="1"/>
    <col min="6" max="6" width="6.1796875" style="14" customWidth="1"/>
    <col min="7" max="7" width="1" style="14" customWidth="1"/>
    <col min="8" max="8" width="22.81640625" style="14" customWidth="1"/>
    <col min="9" max="9" width="1" style="14" customWidth="1"/>
    <col min="10" max="10" width="22.7265625" style="14" customWidth="1"/>
    <col min="11" max="11" width="1" style="14" customWidth="1"/>
    <col min="12" max="12" width="2.7265625" style="14" customWidth="1"/>
    <col min="13" max="13" width="21" style="14" customWidth="1"/>
    <col min="14" max="14" width="0.453125" style="14" customWidth="1"/>
    <col min="15" max="16384" width="9.1796875" style="14"/>
  </cols>
  <sheetData>
    <row r="2" spans="2:14" ht="45.75" customHeight="1">
      <c r="B2" s="11" t="s">
        <v>46</v>
      </c>
      <c r="C2" s="12"/>
      <c r="D2" s="12"/>
      <c r="E2" s="12"/>
      <c r="F2" s="12"/>
      <c r="G2" s="12"/>
      <c r="H2" s="12"/>
      <c r="I2" s="12"/>
      <c r="J2" s="12"/>
      <c r="K2" s="12"/>
      <c r="L2" s="12"/>
      <c r="M2" s="12"/>
      <c r="N2" s="13"/>
    </row>
    <row r="3" spans="2:14" ht="3.75" customHeight="1"/>
    <row r="4" spans="2:14" ht="18.75" customHeight="1">
      <c r="B4" s="15" t="s">
        <v>62</v>
      </c>
      <c r="C4" s="12"/>
      <c r="D4" s="12"/>
      <c r="E4" s="12"/>
      <c r="F4" s="12"/>
      <c r="G4" s="12"/>
      <c r="H4" s="12"/>
      <c r="I4" s="12"/>
      <c r="J4" s="12"/>
      <c r="K4" s="12"/>
      <c r="L4" s="12"/>
      <c r="M4" s="12"/>
      <c r="N4" s="13"/>
    </row>
    <row r="5" spans="2:14" ht="3.75" customHeight="1"/>
    <row r="6" spans="2:14" ht="15.5">
      <c r="B6" s="20" t="s">
        <v>0</v>
      </c>
      <c r="C6" s="21"/>
      <c r="D6" s="21"/>
      <c r="E6" s="21"/>
      <c r="F6" s="21"/>
      <c r="G6" s="21"/>
      <c r="H6" s="21"/>
      <c r="I6" s="21"/>
      <c r="J6" s="21"/>
      <c r="K6" s="21"/>
      <c r="L6" s="21"/>
      <c r="M6" s="21"/>
      <c r="N6" s="22"/>
    </row>
    <row r="7" spans="2:14" ht="3.75" customHeight="1">
      <c r="B7" s="17"/>
      <c r="C7" s="17"/>
      <c r="D7" s="17"/>
      <c r="E7" s="17"/>
      <c r="F7" s="17"/>
      <c r="G7" s="17"/>
      <c r="H7" s="17"/>
      <c r="I7" s="17"/>
      <c r="J7" s="17"/>
      <c r="K7" s="17"/>
      <c r="L7" s="17"/>
      <c r="M7" s="17"/>
      <c r="N7" s="17"/>
    </row>
    <row r="8" spans="2:14" ht="23" customHeight="1">
      <c r="B8" s="10" t="s">
        <v>5</v>
      </c>
      <c r="C8" s="10"/>
      <c r="D8" s="10"/>
      <c r="E8" s="18"/>
      <c r="F8" s="19"/>
      <c r="G8" s="19"/>
      <c r="H8" s="19"/>
      <c r="I8" s="19"/>
      <c r="J8" s="19"/>
      <c r="K8" s="19"/>
      <c r="L8" s="19"/>
      <c r="M8" s="19"/>
      <c r="N8" s="19"/>
    </row>
    <row r="9" spans="2:14" ht="23" customHeight="1">
      <c r="B9" s="10" t="s">
        <v>1</v>
      </c>
      <c r="C9" s="10"/>
      <c r="D9" s="10"/>
      <c r="E9" s="18"/>
      <c r="F9" s="19"/>
      <c r="G9" s="19"/>
      <c r="H9" s="19"/>
      <c r="I9" s="19"/>
      <c r="J9" s="19"/>
      <c r="K9" s="19"/>
      <c r="L9" s="19"/>
      <c r="M9" s="19"/>
      <c r="N9" s="19"/>
    </row>
    <row r="10" spans="2:14" ht="23" customHeight="1">
      <c r="B10" s="10" t="s">
        <v>2</v>
      </c>
      <c r="C10" s="10"/>
      <c r="D10" s="10"/>
      <c r="E10" s="18"/>
      <c r="F10" s="19"/>
      <c r="G10" s="19"/>
      <c r="H10" s="19"/>
      <c r="I10" s="19"/>
      <c r="J10" s="19"/>
      <c r="K10" s="19"/>
      <c r="L10" s="19"/>
      <c r="M10" s="19"/>
      <c r="N10" s="19"/>
    </row>
    <row r="11" spans="2:14" ht="23" customHeight="1">
      <c r="B11" s="10" t="s">
        <v>3</v>
      </c>
      <c r="C11" s="10"/>
      <c r="D11" s="10"/>
      <c r="E11" s="18"/>
      <c r="F11" s="19"/>
      <c r="G11" s="19"/>
      <c r="H11" s="19"/>
      <c r="I11" s="19"/>
      <c r="J11" s="19"/>
      <c r="K11" s="19"/>
      <c r="L11" s="19"/>
      <c r="M11" s="19"/>
      <c r="N11" s="19"/>
    </row>
    <row r="12" spans="2:14" ht="23" customHeight="1">
      <c r="B12" s="10" t="s">
        <v>4</v>
      </c>
      <c r="C12" s="10"/>
      <c r="D12" s="10"/>
      <c r="E12" s="18"/>
      <c r="F12" s="19"/>
      <c r="G12" s="19"/>
      <c r="H12" s="19"/>
      <c r="I12" s="19"/>
      <c r="J12" s="19"/>
      <c r="K12" s="19"/>
      <c r="L12" s="19"/>
      <c r="M12" s="19"/>
      <c r="N12" s="19"/>
    </row>
    <row r="13" spans="2:14" ht="23" customHeight="1">
      <c r="B13" s="10" t="s">
        <v>8</v>
      </c>
      <c r="C13" s="10"/>
      <c r="D13" s="10"/>
      <c r="E13" s="18"/>
      <c r="F13" s="19"/>
      <c r="G13" s="19"/>
      <c r="H13" s="19"/>
      <c r="I13" s="19"/>
      <c r="J13" s="19"/>
      <c r="K13" s="19"/>
      <c r="L13" s="19"/>
      <c r="M13" s="19"/>
      <c r="N13" s="19"/>
    </row>
    <row r="14" spans="2:14" ht="23" customHeight="1">
      <c r="B14" s="10" t="s">
        <v>6</v>
      </c>
      <c r="C14" s="10"/>
      <c r="D14" s="10"/>
      <c r="E14" s="18"/>
      <c r="F14" s="19"/>
      <c r="G14" s="19"/>
      <c r="H14" s="19"/>
      <c r="I14" s="19"/>
      <c r="J14" s="19"/>
      <c r="K14" s="19"/>
      <c r="L14" s="19"/>
      <c r="M14" s="19"/>
      <c r="N14" s="19"/>
    </row>
    <row r="15" spans="2:14" ht="23" customHeight="1">
      <c r="B15" s="10" t="s">
        <v>7</v>
      </c>
      <c r="C15" s="10"/>
      <c r="D15" s="10"/>
      <c r="E15" s="18"/>
      <c r="F15" s="19"/>
      <c r="G15" s="19"/>
      <c r="H15" s="19"/>
      <c r="I15" s="19"/>
      <c r="J15" s="19"/>
      <c r="K15" s="19"/>
      <c r="L15" s="19"/>
      <c r="M15" s="19"/>
      <c r="N15" s="19"/>
    </row>
    <row r="16" spans="2:14" ht="3.75" customHeight="1">
      <c r="B16" s="17"/>
      <c r="C16" s="17"/>
      <c r="D16" s="17"/>
      <c r="E16" s="17"/>
      <c r="F16" s="17"/>
      <c r="G16" s="17"/>
      <c r="H16" s="17"/>
      <c r="I16" s="17"/>
      <c r="J16" s="17"/>
      <c r="K16" s="17"/>
      <c r="L16" s="17"/>
      <c r="M16" s="17"/>
      <c r="N16" s="17"/>
    </row>
    <row r="17" spans="2:16" ht="15.5">
      <c r="B17" s="20" t="s">
        <v>63</v>
      </c>
      <c r="C17" s="21"/>
      <c r="D17" s="21"/>
      <c r="E17" s="21"/>
      <c r="F17" s="21"/>
      <c r="G17" s="21"/>
      <c r="H17" s="21"/>
      <c r="I17" s="21"/>
      <c r="J17" s="21"/>
      <c r="K17" s="21"/>
      <c r="L17" s="21"/>
      <c r="M17" s="21"/>
      <c r="N17" s="22"/>
    </row>
    <row r="18" spans="2:16" ht="27" customHeight="1">
      <c r="B18" s="9" t="s">
        <v>64</v>
      </c>
      <c r="C18" s="9"/>
      <c r="D18" s="9"/>
      <c r="E18" s="9"/>
      <c r="F18" s="9"/>
      <c r="G18" s="9"/>
      <c r="H18" s="9"/>
      <c r="I18" s="9"/>
      <c r="J18" s="9"/>
      <c r="K18" s="9"/>
      <c r="L18" s="9"/>
      <c r="M18" s="9"/>
      <c r="N18" s="9"/>
    </row>
    <row r="19" spans="2:16" ht="27" customHeight="1">
      <c r="B19" s="9" t="s">
        <v>65</v>
      </c>
      <c r="C19" s="9"/>
      <c r="D19" s="9"/>
      <c r="E19" s="9"/>
      <c r="F19" s="9"/>
      <c r="G19" s="9"/>
      <c r="H19" s="9"/>
      <c r="I19" s="9"/>
      <c r="J19" s="9"/>
      <c r="K19" s="9"/>
      <c r="L19" s="9"/>
      <c r="M19" s="9"/>
      <c r="N19" s="9"/>
    </row>
    <row r="20" spans="2:16" ht="33" customHeight="1">
      <c r="B20" s="9" t="s">
        <v>76</v>
      </c>
      <c r="C20" s="9"/>
      <c r="D20" s="9"/>
      <c r="E20" s="9"/>
      <c r="F20" s="9"/>
      <c r="G20" s="9"/>
      <c r="H20" s="9"/>
      <c r="I20" s="9"/>
      <c r="J20" s="9"/>
      <c r="K20" s="9"/>
      <c r="L20" s="9"/>
      <c r="M20" s="9"/>
      <c r="N20" s="9"/>
    </row>
    <row r="21" spans="2:16" ht="27" customHeight="1">
      <c r="B21" s="9" t="s">
        <v>66</v>
      </c>
      <c r="C21" s="9"/>
      <c r="D21" s="9"/>
      <c r="E21" s="9"/>
      <c r="F21" s="9"/>
      <c r="G21" s="9"/>
      <c r="H21" s="9"/>
      <c r="I21" s="9"/>
      <c r="J21" s="9"/>
      <c r="K21" s="9"/>
      <c r="L21" s="9"/>
      <c r="M21" s="9"/>
      <c r="N21" s="9"/>
    </row>
    <row r="22" spans="2:16" ht="52" customHeight="1">
      <c r="B22" s="9" t="s">
        <v>67</v>
      </c>
      <c r="C22" s="9"/>
      <c r="D22" s="9"/>
      <c r="E22" s="9"/>
      <c r="F22" s="9"/>
      <c r="G22" s="9"/>
      <c r="H22" s="9"/>
      <c r="I22" s="9"/>
      <c r="J22" s="9"/>
      <c r="K22" s="9"/>
      <c r="L22" s="9"/>
      <c r="M22" s="9"/>
      <c r="N22" s="9"/>
    </row>
    <row r="23" spans="2:16" ht="34.5" customHeight="1">
      <c r="B23" s="9" t="s">
        <v>69</v>
      </c>
      <c r="C23" s="9"/>
      <c r="D23" s="9"/>
      <c r="E23" s="9"/>
      <c r="F23" s="9"/>
      <c r="G23" s="9"/>
      <c r="H23" s="9"/>
      <c r="I23" s="9"/>
      <c r="J23" s="9"/>
      <c r="K23" s="9"/>
      <c r="L23" s="9"/>
      <c r="M23" s="9"/>
      <c r="N23" s="9"/>
    </row>
    <row r="24" spans="2:16" ht="27" customHeight="1">
      <c r="B24" s="9" t="s">
        <v>68</v>
      </c>
      <c r="C24" s="9"/>
      <c r="D24" s="9"/>
      <c r="E24" s="9"/>
      <c r="F24" s="9"/>
      <c r="G24" s="9"/>
      <c r="H24" s="9"/>
      <c r="I24" s="9"/>
      <c r="J24" s="9"/>
      <c r="K24" s="9"/>
      <c r="L24" s="9"/>
      <c r="M24" s="9"/>
      <c r="N24" s="9"/>
    </row>
    <row r="25" spans="2:16" ht="3" customHeight="1">
      <c r="B25" s="23"/>
      <c r="C25" s="23"/>
      <c r="D25" s="23"/>
      <c r="E25" s="23"/>
      <c r="F25" s="23"/>
      <c r="G25" s="23"/>
      <c r="H25" s="23"/>
      <c r="I25" s="23"/>
      <c r="J25" s="23"/>
      <c r="K25" s="23"/>
      <c r="L25" s="23"/>
      <c r="M25" s="23"/>
      <c r="N25" s="23"/>
    </row>
    <row r="26" spans="2:16" ht="24" customHeight="1">
      <c r="B26" s="15" t="s">
        <v>11</v>
      </c>
      <c r="C26" s="12"/>
      <c r="D26" s="12"/>
      <c r="E26" s="12"/>
      <c r="F26" s="12"/>
      <c r="G26" s="12"/>
      <c r="H26" s="12"/>
      <c r="I26" s="12"/>
      <c r="J26" s="12"/>
      <c r="K26" s="12"/>
      <c r="L26" s="12"/>
      <c r="M26" s="12"/>
      <c r="N26" s="13"/>
    </row>
    <row r="27" spans="2:16" ht="3.75" customHeight="1">
      <c r="B27" s="17"/>
      <c r="C27" s="17"/>
      <c r="D27" s="17"/>
      <c r="E27" s="17"/>
      <c r="F27" s="17"/>
      <c r="G27" s="17"/>
      <c r="H27" s="17"/>
      <c r="I27" s="17"/>
      <c r="J27" s="17"/>
      <c r="K27" s="17"/>
      <c r="L27" s="17"/>
      <c r="M27" s="17"/>
      <c r="N27" s="17"/>
    </row>
    <row r="28" spans="2:16" ht="14.25" customHeight="1">
      <c r="B28" s="24" t="s">
        <v>53</v>
      </c>
      <c r="C28" s="25"/>
      <c r="D28" s="26"/>
      <c r="E28" s="24" t="s">
        <v>14</v>
      </c>
      <c r="F28" s="27"/>
      <c r="G28" s="27"/>
      <c r="H28" s="28"/>
      <c r="I28" s="29"/>
      <c r="J28" s="24" t="s">
        <v>13</v>
      </c>
      <c r="K28" s="27"/>
      <c r="L28" s="27"/>
      <c r="M28" s="27"/>
      <c r="N28" s="28"/>
    </row>
    <row r="29" spans="2:16" ht="30" customHeight="1">
      <c r="B29" s="30"/>
      <c r="C29" s="31"/>
      <c r="D29" s="26"/>
      <c r="E29" s="32"/>
      <c r="F29" s="33"/>
      <c r="G29" s="33"/>
      <c r="H29" s="34"/>
      <c r="I29" s="29"/>
      <c r="J29" s="32"/>
      <c r="K29" s="33"/>
      <c r="L29" s="33"/>
      <c r="M29" s="33"/>
      <c r="N29" s="34"/>
    </row>
    <row r="30" spans="2:16" ht="3.75" customHeight="1">
      <c r="B30" s="35"/>
      <c r="C30" s="35"/>
      <c r="D30" s="35"/>
      <c r="E30" s="35"/>
      <c r="F30" s="35"/>
      <c r="G30" s="36"/>
      <c r="H30" s="35"/>
      <c r="I30" s="35"/>
      <c r="J30" s="35"/>
      <c r="K30" s="35"/>
      <c r="L30" s="35"/>
      <c r="M30" s="35"/>
      <c r="N30" s="35"/>
    </row>
    <row r="31" spans="2:16" s="37" customFormat="1" ht="63.75" customHeight="1">
      <c r="B31" s="38" t="s">
        <v>54</v>
      </c>
      <c r="C31" s="39"/>
      <c r="D31" s="40"/>
      <c r="E31" s="41">
        <v>26</v>
      </c>
      <c r="F31" s="42"/>
      <c r="G31" s="42"/>
      <c r="H31" s="43"/>
      <c r="I31" s="40"/>
      <c r="J31" s="38" t="s">
        <v>50</v>
      </c>
      <c r="K31" s="44"/>
      <c r="L31" s="44"/>
      <c r="M31" s="44"/>
      <c r="N31" s="39"/>
      <c r="P31" s="45"/>
    </row>
    <row r="32" spans="2:16" s="37" customFormat="1" ht="6" customHeight="1">
      <c r="B32" s="46"/>
      <c r="C32" s="46"/>
      <c r="D32" s="40"/>
      <c r="E32" s="40"/>
      <c r="F32" s="40"/>
      <c r="G32" s="40"/>
      <c r="H32" s="40"/>
      <c r="I32" s="40"/>
      <c r="J32" s="40"/>
      <c r="K32" s="40"/>
      <c r="L32" s="40"/>
      <c r="M32" s="40"/>
      <c r="N32" s="47"/>
      <c r="P32" s="45"/>
    </row>
    <row r="33" spans="2:16" s="37" customFormat="1" ht="63.75" customHeight="1">
      <c r="B33" s="38" t="s">
        <v>55</v>
      </c>
      <c r="C33" s="39"/>
      <c r="D33" s="40"/>
      <c r="E33" s="48">
        <v>18</v>
      </c>
      <c r="F33" s="42"/>
      <c r="G33" s="42"/>
      <c r="H33" s="43"/>
      <c r="I33" s="40"/>
      <c r="J33" s="38" t="s">
        <v>51</v>
      </c>
      <c r="K33" s="44"/>
      <c r="L33" s="44"/>
      <c r="M33" s="44"/>
      <c r="N33" s="39"/>
      <c r="P33" s="45"/>
    </row>
    <row r="34" spans="2:16" s="37" customFormat="1" ht="6" customHeight="1">
      <c r="B34" s="46"/>
      <c r="C34" s="46"/>
      <c r="D34" s="40"/>
      <c r="E34" s="40"/>
      <c r="F34" s="40"/>
      <c r="G34" s="40"/>
      <c r="H34" s="40"/>
      <c r="I34" s="40"/>
      <c r="J34" s="40"/>
      <c r="K34" s="40"/>
      <c r="L34" s="40"/>
      <c r="M34" s="40"/>
      <c r="N34" s="47"/>
      <c r="P34" s="45"/>
    </row>
    <row r="35" spans="2:16" s="37" customFormat="1" ht="63.75" customHeight="1">
      <c r="B35" s="38" t="s">
        <v>56</v>
      </c>
      <c r="C35" s="39"/>
      <c r="D35" s="40"/>
      <c r="E35" s="41">
        <v>2</v>
      </c>
      <c r="F35" s="42"/>
      <c r="G35" s="42"/>
      <c r="H35" s="43"/>
      <c r="I35" s="40"/>
      <c r="J35" s="38" t="s">
        <v>52</v>
      </c>
      <c r="K35" s="44"/>
      <c r="L35" s="44"/>
      <c r="M35" s="44"/>
      <c r="N35" s="39"/>
      <c r="P35" s="45"/>
    </row>
    <row r="36" spans="2:16" s="37" customFormat="1" ht="5.15" customHeight="1">
      <c r="B36" s="40"/>
      <c r="C36" s="40"/>
      <c r="D36" s="40"/>
      <c r="E36" s="40"/>
      <c r="F36" s="40"/>
      <c r="G36" s="40"/>
      <c r="H36" s="40"/>
      <c r="I36" s="40"/>
      <c r="J36" s="40"/>
      <c r="K36" s="40"/>
      <c r="L36" s="40"/>
      <c r="M36" s="40"/>
      <c r="N36" s="47"/>
      <c r="P36" s="45"/>
    </row>
    <row r="37" spans="2:16" s="37" customFormat="1" ht="19.5" customHeight="1">
      <c r="B37" s="49"/>
      <c r="C37" s="49"/>
      <c r="D37" s="40"/>
      <c r="E37" s="40"/>
      <c r="F37" s="40"/>
      <c r="G37" s="40"/>
      <c r="H37" s="50" t="s">
        <v>57</v>
      </c>
      <c r="I37" s="51"/>
      <c r="J37" s="50" t="s">
        <v>58</v>
      </c>
      <c r="K37" s="40"/>
      <c r="L37" s="52" t="s">
        <v>59</v>
      </c>
      <c r="M37" s="52"/>
      <c r="N37" s="40"/>
      <c r="P37" s="45"/>
    </row>
    <row r="38" spans="2:16" s="37" customFormat="1" ht="3.75" customHeight="1">
      <c r="B38" s="40"/>
      <c r="C38" s="40"/>
      <c r="D38" s="40"/>
      <c r="E38" s="40"/>
      <c r="F38" s="40"/>
      <c r="G38" s="40"/>
      <c r="H38" s="40"/>
      <c r="I38" s="40"/>
      <c r="J38" s="40"/>
      <c r="K38" s="40"/>
      <c r="L38" s="40"/>
      <c r="M38" s="40"/>
      <c r="N38" s="47"/>
      <c r="P38" s="45"/>
    </row>
    <row r="39" spans="2:16" ht="34" customHeight="1">
      <c r="B39" s="53" t="s">
        <v>70</v>
      </c>
      <c r="C39" s="16"/>
      <c r="D39" s="54"/>
      <c r="E39" s="55" t="s">
        <v>47</v>
      </c>
      <c r="F39" s="55"/>
      <c r="G39" s="56"/>
      <c r="H39" s="108"/>
      <c r="I39" s="58"/>
      <c r="J39" s="59"/>
      <c r="K39" s="60"/>
      <c r="L39" s="61"/>
      <c r="M39" s="61"/>
      <c r="N39" s="62"/>
    </row>
    <row r="40" spans="2:16" ht="3.75" customHeight="1">
      <c r="B40" s="63"/>
      <c r="C40" s="63"/>
      <c r="D40" s="54"/>
      <c r="E40" s="64"/>
      <c r="F40" s="64"/>
      <c r="G40" s="65"/>
      <c r="H40" s="65"/>
      <c r="I40" s="58"/>
      <c r="J40" s="66"/>
      <c r="K40" s="66"/>
      <c r="L40" s="66"/>
      <c r="M40" s="66"/>
      <c r="N40" s="62"/>
    </row>
    <row r="41" spans="2:16" ht="30.5" customHeight="1">
      <c r="B41" s="63"/>
      <c r="C41" s="63"/>
      <c r="D41" s="54"/>
      <c r="E41" s="67" t="s">
        <v>48</v>
      </c>
      <c r="F41" s="68"/>
      <c r="G41" s="65"/>
      <c r="H41" s="69"/>
      <c r="I41" s="58"/>
      <c r="J41" s="70"/>
      <c r="K41" s="66"/>
      <c r="L41" s="61"/>
      <c r="M41" s="61"/>
      <c r="N41" s="62"/>
    </row>
    <row r="42" spans="2:16" ht="3.75" customHeight="1">
      <c r="B42" s="46"/>
      <c r="C42" s="46"/>
      <c r="D42" s="54"/>
      <c r="E42" s="65"/>
      <c r="F42" s="65"/>
      <c r="G42" s="71"/>
      <c r="H42" s="72"/>
      <c r="I42" s="58"/>
      <c r="J42" s="66"/>
      <c r="K42" s="66"/>
      <c r="L42" s="66"/>
      <c r="M42" s="66"/>
      <c r="N42" s="62"/>
    </row>
    <row r="43" spans="2:16" ht="34" customHeight="1">
      <c r="B43" s="53" t="s">
        <v>60</v>
      </c>
      <c r="C43" s="16"/>
      <c r="D43" s="54"/>
      <c r="E43" s="55" t="s">
        <v>47</v>
      </c>
      <c r="F43" s="55"/>
      <c r="G43" s="56"/>
      <c r="H43" s="57"/>
      <c r="I43" s="58"/>
      <c r="J43" s="59"/>
      <c r="K43" s="60"/>
      <c r="L43" s="61"/>
      <c r="M43" s="61"/>
      <c r="N43" s="62"/>
    </row>
    <row r="44" spans="2:16" ht="3.75" customHeight="1">
      <c r="B44" s="63"/>
      <c r="C44" s="63"/>
      <c r="D44" s="54"/>
      <c r="E44" s="64"/>
      <c r="F44" s="64"/>
      <c r="G44" s="65"/>
      <c r="H44" s="65"/>
      <c r="I44" s="58"/>
      <c r="J44" s="66"/>
      <c r="K44" s="66"/>
      <c r="L44" s="66"/>
      <c r="M44" s="66"/>
      <c r="N44" s="62"/>
    </row>
    <row r="45" spans="2:16" ht="30.5" customHeight="1">
      <c r="B45" s="63"/>
      <c r="C45" s="63"/>
      <c r="D45" s="54"/>
      <c r="E45" s="67" t="s">
        <v>48</v>
      </c>
      <c r="F45" s="68"/>
      <c r="G45" s="65"/>
      <c r="H45" s="69"/>
      <c r="I45" s="58"/>
      <c r="J45" s="70"/>
      <c r="K45" s="66"/>
      <c r="L45" s="61"/>
      <c r="M45" s="61"/>
      <c r="N45" s="62"/>
    </row>
    <row r="46" spans="2:16" ht="3.75" customHeight="1">
      <c r="B46" s="46"/>
      <c r="C46" s="46"/>
      <c r="D46" s="54"/>
      <c r="E46" s="65"/>
      <c r="F46" s="65"/>
      <c r="G46" s="71"/>
      <c r="H46" s="72"/>
      <c r="I46" s="58"/>
      <c r="J46" s="66"/>
      <c r="K46" s="66"/>
      <c r="L46" s="66"/>
      <c r="M46" s="66"/>
      <c r="N46" s="62"/>
    </row>
    <row r="47" spans="2:16" ht="34" customHeight="1">
      <c r="B47" s="53" t="s">
        <v>71</v>
      </c>
      <c r="C47" s="16"/>
      <c r="D47" s="54"/>
      <c r="E47" s="55" t="s">
        <v>47</v>
      </c>
      <c r="F47" s="55"/>
      <c r="G47" s="56"/>
      <c r="H47" s="108"/>
      <c r="I47" s="58"/>
      <c r="J47" s="59"/>
      <c r="K47" s="60"/>
      <c r="L47" s="61"/>
      <c r="M47" s="61"/>
      <c r="N47" s="62"/>
    </row>
    <row r="48" spans="2:16" ht="3.75" customHeight="1">
      <c r="B48" s="63"/>
      <c r="C48" s="63"/>
      <c r="D48" s="54"/>
      <c r="E48" s="64"/>
      <c r="F48" s="64"/>
      <c r="G48" s="65"/>
      <c r="H48" s="65"/>
      <c r="I48" s="58"/>
      <c r="J48" s="66"/>
      <c r="K48" s="66"/>
      <c r="L48" s="66"/>
      <c r="M48" s="66"/>
      <c r="N48" s="62"/>
    </row>
    <row r="49" spans="1:15" ht="30.5" customHeight="1">
      <c r="B49" s="63"/>
      <c r="C49" s="63"/>
      <c r="D49" s="54"/>
      <c r="E49" s="67" t="s">
        <v>48</v>
      </c>
      <c r="F49" s="68"/>
      <c r="G49" s="65"/>
      <c r="H49" s="69"/>
      <c r="I49" s="58"/>
      <c r="J49" s="70"/>
      <c r="K49" s="66"/>
      <c r="L49" s="61"/>
      <c r="M49" s="61"/>
      <c r="N49" s="62"/>
    </row>
    <row r="50" spans="1:15" ht="3.75" customHeight="1">
      <c r="B50" s="73"/>
      <c r="C50" s="73"/>
      <c r="D50" s="54"/>
      <c r="E50" s="65"/>
      <c r="F50" s="65"/>
      <c r="G50" s="65"/>
      <c r="H50" s="65"/>
      <c r="I50" s="58"/>
      <c r="J50" s="66"/>
      <c r="K50" s="66"/>
      <c r="L50" s="66"/>
      <c r="M50" s="66"/>
      <c r="N50" s="62"/>
    </row>
    <row r="51" spans="1:15" ht="34" customHeight="1">
      <c r="B51" s="75" t="s">
        <v>61</v>
      </c>
      <c r="C51" s="76"/>
      <c r="D51" s="54"/>
      <c r="E51" s="55" t="s">
        <v>47</v>
      </c>
      <c r="F51" s="55"/>
      <c r="G51" s="56"/>
      <c r="H51" s="107"/>
      <c r="I51" s="107"/>
      <c r="J51" s="107"/>
      <c r="K51" s="107"/>
      <c r="L51" s="107"/>
      <c r="M51" s="107"/>
      <c r="N51" s="62"/>
    </row>
    <row r="52" spans="1:15" ht="4" customHeight="1">
      <c r="A52" s="37"/>
      <c r="B52" s="78"/>
      <c r="C52" s="79"/>
      <c r="D52" s="46"/>
      <c r="E52" s="64"/>
      <c r="F52" s="64"/>
      <c r="G52" s="46"/>
      <c r="H52" s="46"/>
      <c r="I52" s="46"/>
      <c r="J52" s="46"/>
      <c r="K52" s="46"/>
      <c r="L52" s="46"/>
      <c r="M52" s="46"/>
      <c r="N52" s="46"/>
      <c r="O52" s="37"/>
    </row>
    <row r="53" spans="1:15" ht="34" customHeight="1">
      <c r="B53" s="75" t="s">
        <v>61</v>
      </c>
      <c r="C53" s="76"/>
      <c r="D53" s="54"/>
      <c r="E53" s="67" t="s">
        <v>48</v>
      </c>
      <c r="F53" s="68"/>
      <c r="G53" s="56"/>
      <c r="H53" s="77"/>
      <c r="I53" s="77"/>
      <c r="J53" s="77"/>
      <c r="K53" s="77"/>
      <c r="L53" s="77"/>
      <c r="M53" s="77"/>
      <c r="N53" s="62"/>
    </row>
    <row r="54" spans="1:15" ht="4" customHeight="1">
      <c r="A54" s="37"/>
      <c r="B54" s="74"/>
      <c r="C54" s="46"/>
      <c r="D54" s="46"/>
      <c r="E54" s="46"/>
      <c r="F54" s="46"/>
      <c r="G54" s="46"/>
      <c r="H54" s="46"/>
      <c r="I54" s="46"/>
      <c r="J54" s="46"/>
      <c r="K54" s="46"/>
      <c r="L54" s="46"/>
      <c r="M54" s="46"/>
      <c r="N54" s="46"/>
      <c r="O54" s="37"/>
    </row>
    <row r="55" spans="1:15" ht="37.5" customHeight="1">
      <c r="A55" s="37"/>
      <c r="B55" s="38" t="s">
        <v>49</v>
      </c>
      <c r="C55" s="44"/>
      <c r="D55" s="44"/>
      <c r="E55" s="44"/>
      <c r="F55" s="44"/>
      <c r="G55" s="44"/>
      <c r="H55" s="44"/>
      <c r="I55" s="44"/>
      <c r="J55" s="44"/>
      <c r="K55" s="44"/>
      <c r="L55" s="44"/>
      <c r="M55" s="44"/>
      <c r="N55" s="39"/>
      <c r="O55" s="37"/>
    </row>
    <row r="56" spans="1:15" ht="4" customHeight="1">
      <c r="A56" s="37"/>
      <c r="B56" s="78"/>
      <c r="C56" s="79"/>
      <c r="D56" s="46"/>
      <c r="E56" s="64"/>
      <c r="F56" s="64"/>
      <c r="G56" s="46"/>
      <c r="H56" s="46"/>
      <c r="I56" s="46"/>
      <c r="J56" s="46"/>
      <c r="K56" s="46"/>
      <c r="L56" s="46"/>
      <c r="M56" s="46"/>
      <c r="N56" s="46"/>
      <c r="O56" s="37"/>
    </row>
    <row r="57" spans="1:15" ht="39" customHeight="1">
      <c r="A57" s="37"/>
      <c r="B57" s="80" t="s">
        <v>44</v>
      </c>
      <c r="C57" s="81"/>
      <c r="D57" s="81"/>
      <c r="E57" s="81"/>
      <c r="F57" s="81"/>
      <c r="G57" s="81"/>
      <c r="H57" s="82"/>
      <c r="I57" s="83"/>
      <c r="J57" s="84" t="s">
        <v>45</v>
      </c>
      <c r="K57" s="85"/>
      <c r="L57" s="85"/>
      <c r="M57" s="85"/>
      <c r="N57" s="46"/>
      <c r="O57" s="37"/>
    </row>
    <row r="58" spans="1:15" ht="4.5" customHeight="1">
      <c r="B58" s="17"/>
      <c r="C58" s="17"/>
      <c r="D58" s="17"/>
      <c r="E58" s="17"/>
      <c r="H58" s="86"/>
      <c r="I58" s="86"/>
      <c r="J58" s="17"/>
      <c r="K58" s="17"/>
      <c r="L58" s="17"/>
      <c r="M58" s="17"/>
      <c r="N58" s="17"/>
    </row>
    <row r="59" spans="1:15" ht="24" customHeight="1">
      <c r="B59" s="15" t="s">
        <v>10</v>
      </c>
      <c r="C59" s="12"/>
      <c r="D59" s="12"/>
      <c r="E59" s="12"/>
      <c r="F59" s="13"/>
      <c r="H59" s="15" t="s">
        <v>9</v>
      </c>
      <c r="I59" s="12"/>
      <c r="J59" s="12"/>
      <c r="K59" s="12"/>
      <c r="L59" s="12"/>
      <c r="M59" s="12"/>
      <c r="N59" s="13"/>
    </row>
    <row r="60" spans="1:15" ht="3.75" customHeight="1">
      <c r="B60" s="17"/>
      <c r="C60" s="17"/>
      <c r="D60" s="17"/>
      <c r="E60" s="17"/>
      <c r="H60" s="86"/>
      <c r="I60" s="86"/>
      <c r="J60" s="17"/>
      <c r="K60" s="17"/>
      <c r="L60" s="17"/>
      <c r="M60" s="17"/>
      <c r="N60" s="17"/>
    </row>
    <row r="61" spans="1:15" ht="14.25" customHeight="1">
      <c r="B61" s="87"/>
      <c r="C61" s="88"/>
      <c r="D61" s="88"/>
      <c r="E61" s="88"/>
      <c r="F61" s="89"/>
      <c r="H61" s="90"/>
      <c r="I61" s="91"/>
      <c r="J61" s="91"/>
      <c r="K61" s="91"/>
      <c r="L61" s="91"/>
      <c r="M61" s="91"/>
      <c r="N61" s="92"/>
    </row>
    <row r="62" spans="1:15" ht="14.25" customHeight="1">
      <c r="B62" s="93"/>
      <c r="C62" s="94"/>
      <c r="D62" s="94"/>
      <c r="E62" s="94"/>
      <c r="F62" s="95"/>
      <c r="H62" s="96"/>
      <c r="I62" s="97"/>
      <c r="J62" s="97"/>
      <c r="K62" s="97"/>
      <c r="L62" s="97"/>
      <c r="M62" s="97"/>
      <c r="N62" s="98"/>
    </row>
    <row r="63" spans="1:15" ht="14.25" customHeight="1">
      <c r="B63" s="93"/>
      <c r="C63" s="94"/>
      <c r="D63" s="94"/>
      <c r="E63" s="94"/>
      <c r="F63" s="95"/>
      <c r="H63" s="96"/>
      <c r="I63" s="97"/>
      <c r="J63" s="97"/>
      <c r="K63" s="97"/>
      <c r="L63" s="97"/>
      <c r="M63" s="97"/>
      <c r="N63" s="98"/>
    </row>
    <row r="64" spans="1:15" ht="14.25" customHeight="1">
      <c r="B64" s="93"/>
      <c r="C64" s="94"/>
      <c r="D64" s="94"/>
      <c r="E64" s="94"/>
      <c r="F64" s="95"/>
      <c r="H64" s="96"/>
      <c r="I64" s="97"/>
      <c r="J64" s="97"/>
      <c r="K64" s="97"/>
      <c r="L64" s="97"/>
      <c r="M64" s="97"/>
      <c r="N64" s="98"/>
    </row>
    <row r="65" spans="2:14" ht="14.25" customHeight="1">
      <c r="B65" s="99"/>
      <c r="C65" s="100"/>
      <c r="D65" s="100"/>
      <c r="E65" s="100"/>
      <c r="F65" s="101"/>
      <c r="H65" s="102"/>
      <c r="I65" s="103"/>
      <c r="J65" s="103"/>
      <c r="K65" s="103"/>
      <c r="L65" s="103"/>
      <c r="M65" s="103"/>
      <c r="N65" s="104"/>
    </row>
    <row r="66" spans="2:14" ht="3.75" customHeight="1">
      <c r="B66" s="35"/>
      <c r="C66" s="35"/>
      <c r="D66" s="35"/>
      <c r="E66" s="35"/>
      <c r="F66" s="36"/>
      <c r="H66" s="105"/>
      <c r="I66" s="105"/>
      <c r="J66" s="35"/>
      <c r="K66" s="35"/>
      <c r="L66" s="35"/>
      <c r="M66" s="35"/>
      <c r="N66" s="35"/>
    </row>
    <row r="69" spans="2:14" ht="14.25" customHeight="1"/>
    <row r="71" spans="2:14" ht="14.25" customHeight="1"/>
    <row r="73" spans="2:14">
      <c r="D73" s="106"/>
    </row>
    <row r="74" spans="2:14" ht="14.25" customHeight="1">
      <c r="D74" s="106"/>
    </row>
    <row r="75" spans="2:14">
      <c r="D75" s="106"/>
    </row>
    <row r="77" spans="2:14">
      <c r="D77" s="106"/>
    </row>
    <row r="78" spans="2:14">
      <c r="D78" s="106"/>
    </row>
    <row r="79" spans="2:14">
      <c r="D79" s="106"/>
    </row>
    <row r="80" spans="2:14">
      <c r="D80" s="106"/>
    </row>
    <row r="86" spans="4:4">
      <c r="D86" s="106"/>
    </row>
    <row r="87" spans="4:4">
      <c r="D87" s="106"/>
    </row>
    <row r="88" spans="4:4">
      <c r="D88" s="106"/>
    </row>
    <row r="89" spans="4:4">
      <c r="D89" s="106"/>
    </row>
    <row r="90" spans="4:4">
      <c r="D90" s="106"/>
    </row>
    <row r="91" spans="4:4">
      <c r="D91" s="106"/>
    </row>
    <row r="92" spans="4:4">
      <c r="D92" s="106"/>
    </row>
    <row r="93" spans="4:4">
      <c r="D93" s="106"/>
    </row>
    <row r="94" spans="4:4">
      <c r="D94" s="106"/>
    </row>
  </sheetData>
  <mergeCells count="70">
    <mergeCell ref="B18:N18"/>
    <mergeCell ref="B19:N19"/>
    <mergeCell ref="B20:N20"/>
    <mergeCell ref="B21:N21"/>
    <mergeCell ref="L49:M49"/>
    <mergeCell ref="B51:C51"/>
    <mergeCell ref="E51:F51"/>
    <mergeCell ref="B53:C53"/>
    <mergeCell ref="E53:F53"/>
    <mergeCell ref="H51:M51"/>
    <mergeCell ref="H53:M53"/>
    <mergeCell ref="L39:M39"/>
    <mergeCell ref="L41:M41"/>
    <mergeCell ref="L43:M43"/>
    <mergeCell ref="L45:M45"/>
    <mergeCell ref="L47:M47"/>
    <mergeCell ref="B33:C33"/>
    <mergeCell ref="E33:H33"/>
    <mergeCell ref="J33:N33"/>
    <mergeCell ref="L37:M37"/>
    <mergeCell ref="B35:C35"/>
    <mergeCell ref="E35:H35"/>
    <mergeCell ref="E43:F43"/>
    <mergeCell ref="E45:F45"/>
    <mergeCell ref="E47:F47"/>
    <mergeCell ref="B61:F65"/>
    <mergeCell ref="H61:N65"/>
    <mergeCell ref="B59:F59"/>
    <mergeCell ref="H59:N59"/>
    <mergeCell ref="B55:N55"/>
    <mergeCell ref="J57:M57"/>
    <mergeCell ref="B57:H57"/>
    <mergeCell ref="B9:D9"/>
    <mergeCell ref="F9:N9"/>
    <mergeCell ref="B10:D10"/>
    <mergeCell ref="F10:N10"/>
    <mergeCell ref="B11:D11"/>
    <mergeCell ref="F11:N11"/>
    <mergeCell ref="B12:D12"/>
    <mergeCell ref="F12:N12"/>
    <mergeCell ref="B17:N17"/>
    <mergeCell ref="B13:D13"/>
    <mergeCell ref="F13:N13"/>
    <mergeCell ref="B14:D14"/>
    <mergeCell ref="F14:N14"/>
    <mergeCell ref="B15:D15"/>
    <mergeCell ref="F15:N15"/>
    <mergeCell ref="B2:N2"/>
    <mergeCell ref="B4:N4"/>
    <mergeCell ref="B6:N6"/>
    <mergeCell ref="B8:D8"/>
    <mergeCell ref="F8:N8"/>
    <mergeCell ref="B22:N22"/>
    <mergeCell ref="B28:C29"/>
    <mergeCell ref="B24:N24"/>
    <mergeCell ref="B23:N23"/>
    <mergeCell ref="B26:N26"/>
    <mergeCell ref="E28:H29"/>
    <mergeCell ref="J28:N29"/>
    <mergeCell ref="E49:F49"/>
    <mergeCell ref="J31:N31"/>
    <mergeCell ref="B31:C31"/>
    <mergeCell ref="B37:C37"/>
    <mergeCell ref="J35:N35"/>
    <mergeCell ref="B39:C39"/>
    <mergeCell ref="E39:F39"/>
    <mergeCell ref="E41:F41"/>
    <mergeCell ref="B43:C43"/>
    <mergeCell ref="B47:C47"/>
    <mergeCell ref="E31:H31"/>
  </mergeCells>
  <printOptions horizontalCentered="1"/>
  <pageMargins left="0.35" right="0.35" top="0.35" bottom="0.35" header="0.3" footer="0.3"/>
  <pageSetup scale="80" fitToHeight="0" orientation="portrait" r:id="rId1"/>
  <rowBreaks count="2" manualBreakCount="2">
    <brk id="36" min="1" max="13" man="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7"/>
  <sheetViews>
    <sheetView workbookViewId="0">
      <selection activeCell="J8" sqref="J8"/>
    </sheetView>
  </sheetViews>
  <sheetFormatPr defaultRowHeight="14.5"/>
  <cols>
    <col min="1" max="1" width="3.7265625" customWidth="1"/>
    <col min="2" max="2" width="46.36328125" customWidth="1"/>
    <col min="3" max="3" width="15.90625" customWidth="1"/>
    <col min="4" max="5" width="16" customWidth="1"/>
    <col min="6" max="6" width="16.08984375" customWidth="1"/>
    <col min="7" max="7" width="16" customWidth="1"/>
    <col min="8" max="8" width="16.90625" customWidth="1"/>
  </cols>
  <sheetData>
    <row r="1" spans="2:8" s="114" customFormat="1" ht="24.5" customHeight="1" thickBot="1">
      <c r="B1" s="146" t="s">
        <v>78</v>
      </c>
      <c r="C1" s="140"/>
      <c r="D1" s="140"/>
      <c r="E1" s="140"/>
      <c r="F1" s="140"/>
      <c r="G1" s="140"/>
      <c r="H1" s="141"/>
    </row>
    <row r="2" spans="2:8" ht="23" customHeight="1" thickBot="1">
      <c r="B2" s="147" t="s">
        <v>15</v>
      </c>
      <c r="C2" s="154" t="s">
        <v>12</v>
      </c>
      <c r="D2" s="144"/>
      <c r="E2" s="144"/>
      <c r="F2" s="144"/>
      <c r="G2" s="144"/>
      <c r="H2" s="145"/>
    </row>
    <row r="3" spans="2:8" ht="15" thickBot="1">
      <c r="B3" s="147" t="s">
        <v>77</v>
      </c>
      <c r="C3" s="148" t="s">
        <v>57</v>
      </c>
      <c r="D3" s="149"/>
      <c r="E3" s="150"/>
      <c r="F3" s="151" t="s">
        <v>58</v>
      </c>
      <c r="G3" s="152"/>
      <c r="H3" s="153" t="s">
        <v>59</v>
      </c>
    </row>
    <row r="4" spans="2:8" ht="15" thickBot="1">
      <c r="B4" s="147" t="s">
        <v>16</v>
      </c>
      <c r="C4" s="160" t="s">
        <v>17</v>
      </c>
      <c r="D4" s="161" t="s">
        <v>18</v>
      </c>
      <c r="E4" s="162" t="s">
        <v>19</v>
      </c>
      <c r="F4" s="160" t="s">
        <v>17</v>
      </c>
      <c r="G4" s="162" t="s">
        <v>19</v>
      </c>
      <c r="H4" s="163" t="s">
        <v>17</v>
      </c>
    </row>
    <row r="5" spans="2:8">
      <c r="B5" s="155" t="s">
        <v>20</v>
      </c>
      <c r="C5" s="156">
        <v>0</v>
      </c>
      <c r="D5" s="157">
        <v>0</v>
      </c>
      <c r="E5" s="158">
        <v>0</v>
      </c>
      <c r="F5" s="156">
        <v>0</v>
      </c>
      <c r="G5" s="158">
        <v>0</v>
      </c>
      <c r="H5" s="159">
        <v>0</v>
      </c>
    </row>
    <row r="6" spans="2:8">
      <c r="B6" s="116" t="s">
        <v>21</v>
      </c>
      <c r="C6" s="120">
        <v>10008</v>
      </c>
      <c r="D6" s="1">
        <v>10008</v>
      </c>
      <c r="E6" s="110">
        <v>10008</v>
      </c>
      <c r="F6" s="120">
        <v>10008</v>
      </c>
      <c r="G6" s="110">
        <v>10008</v>
      </c>
      <c r="H6" s="133">
        <v>10008</v>
      </c>
    </row>
    <row r="7" spans="2:8">
      <c r="B7" s="116" t="s">
        <v>22</v>
      </c>
      <c r="C7" s="120">
        <v>75060</v>
      </c>
      <c r="D7" s="1">
        <v>75060</v>
      </c>
      <c r="E7" s="110">
        <v>75060</v>
      </c>
      <c r="F7" s="120">
        <v>75060</v>
      </c>
      <c r="G7" s="110">
        <v>75060</v>
      </c>
      <c r="H7" s="133">
        <v>75060</v>
      </c>
    </row>
    <row r="8" spans="2:8">
      <c r="B8" s="116" t="s">
        <v>23</v>
      </c>
      <c r="C8" s="121">
        <f>C5</f>
        <v>0</v>
      </c>
      <c r="D8" s="2">
        <f>D5</f>
        <v>0</v>
      </c>
      <c r="E8" s="111">
        <f>E5</f>
        <v>0</v>
      </c>
      <c r="F8" s="121">
        <f>F5</f>
        <v>0</v>
      </c>
      <c r="G8" s="111">
        <f>G5</f>
        <v>0</v>
      </c>
      <c r="H8" s="134">
        <f>H5</f>
        <v>0</v>
      </c>
    </row>
    <row r="9" spans="2:8">
      <c r="B9" s="116" t="s">
        <v>24</v>
      </c>
      <c r="C9" s="120">
        <f>C8*14%</f>
        <v>0</v>
      </c>
      <c r="D9" s="1">
        <f>D8*14%</f>
        <v>0</v>
      </c>
      <c r="E9" s="110">
        <f t="shared" ref="E9:G9" si="0">+E8*0.14</f>
        <v>0</v>
      </c>
      <c r="F9" s="120">
        <f>F8*14%</f>
        <v>0</v>
      </c>
      <c r="G9" s="110">
        <f t="shared" si="0"/>
        <v>0</v>
      </c>
      <c r="H9" s="133">
        <f>H8*14%</f>
        <v>0</v>
      </c>
    </row>
    <row r="10" spans="2:8">
      <c r="B10" s="116" t="s">
        <v>25</v>
      </c>
      <c r="C10" s="120">
        <f>C8*0.01</f>
        <v>0</v>
      </c>
      <c r="D10" s="1">
        <f>D8*0.01</f>
        <v>0</v>
      </c>
      <c r="E10" s="110">
        <f t="shared" ref="E10:G10" si="1">E8*0.01</f>
        <v>0</v>
      </c>
      <c r="F10" s="120">
        <f>F8*0.01</f>
        <v>0</v>
      </c>
      <c r="G10" s="110">
        <f t="shared" si="1"/>
        <v>0</v>
      </c>
      <c r="H10" s="133">
        <f>H8*0.01</f>
        <v>0</v>
      </c>
    </row>
    <row r="11" spans="2:8">
      <c r="B11" s="116" t="s">
        <v>26</v>
      </c>
      <c r="C11" s="121">
        <f>C5-C9-C10</f>
        <v>0</v>
      </c>
      <c r="D11" s="2">
        <f>D5-D9-D10</f>
        <v>0</v>
      </c>
      <c r="E11" s="111">
        <f>E5-E9-E10</f>
        <v>0</v>
      </c>
      <c r="F11" s="121">
        <f>F5-F9-F10</f>
        <v>0</v>
      </c>
      <c r="G11" s="111">
        <f>G5-G9-G10</f>
        <v>0</v>
      </c>
      <c r="H11" s="134">
        <f>H5-H9-H10</f>
        <v>0</v>
      </c>
    </row>
    <row r="12" spans="2:8">
      <c r="B12" s="116" t="s">
        <v>27</v>
      </c>
      <c r="C12" s="120">
        <f>(C11*0.15)-((10008-(10008*14%)-(10008*1%))*15%)</f>
        <v>-1276.0199999999998</v>
      </c>
      <c r="D12" s="1">
        <f>(D11*0.15)-((10008-(10008*14%)-(10008*1%))*15%)</f>
        <v>-1276.0199999999998</v>
      </c>
      <c r="E12" s="110">
        <f t="shared" ref="E12:G12" si="2">(E11*0.15)-((10008-(10008*14%)-(10008*1%))*15%)</f>
        <v>-1276.0199999999998</v>
      </c>
      <c r="F12" s="120">
        <f>(F11*0.15)-((10008-(10008*14%)-(10008*1%))*15%)</f>
        <v>-1276.0199999999998</v>
      </c>
      <c r="G12" s="110">
        <f t="shared" si="2"/>
        <v>-1276.0199999999998</v>
      </c>
      <c r="H12" s="133">
        <f>(H11*0.15)-((10008-(10008*14%)-(10008*1%))*15%)</f>
        <v>-1276.0199999999998</v>
      </c>
    </row>
    <row r="13" spans="2:8">
      <c r="B13" s="116" t="s">
        <v>28</v>
      </c>
      <c r="C13" s="120">
        <f>(C5*0.007593)-(10008*0.007593)</f>
        <v>-75.990743999999992</v>
      </c>
      <c r="D13" s="1">
        <f>(D5*0.007593)-(10008*0.007593)</f>
        <v>-75.990743999999992</v>
      </c>
      <c r="E13" s="110">
        <f t="shared" ref="E13:G13" si="3">(E5*0.007593)-(10008*0.007593)</f>
        <v>-75.990743999999992</v>
      </c>
      <c r="F13" s="120">
        <f>(F5*0.007593)-(10008*0.007593)</f>
        <v>-75.990743999999992</v>
      </c>
      <c r="G13" s="110">
        <f t="shared" si="3"/>
        <v>-75.990743999999992</v>
      </c>
      <c r="H13" s="133">
        <f>(H5*0.007593)-(10008*0.007593)</f>
        <v>-75.990743999999992</v>
      </c>
    </row>
    <row r="14" spans="2:8">
      <c r="B14" s="117" t="s">
        <v>72</v>
      </c>
      <c r="C14" s="122">
        <f>+C5-C9-C10-C12-C13</f>
        <v>1352.0107439999997</v>
      </c>
      <c r="D14" s="3">
        <f>+D5-D9-D10-D12-D13</f>
        <v>1352.0107439999997</v>
      </c>
      <c r="E14" s="112">
        <f>+E5-E9-E10-E12-E13</f>
        <v>1352.0107439999997</v>
      </c>
      <c r="F14" s="122">
        <f>+F5-F9-F10-F12-F13</f>
        <v>1352.0107439999997</v>
      </c>
      <c r="G14" s="112">
        <f>+G5-G9-G10-G12-G13</f>
        <v>1352.0107439999997</v>
      </c>
      <c r="H14" s="135">
        <f>+H5-H9-H10-H12-H13</f>
        <v>1352.0107439999997</v>
      </c>
    </row>
    <row r="15" spans="2:8">
      <c r="B15" s="116" t="s">
        <v>29</v>
      </c>
      <c r="C15" s="120">
        <f>C5*0.155</f>
        <v>0</v>
      </c>
      <c r="D15" s="1">
        <f>D5*0.155</f>
        <v>0</v>
      </c>
      <c r="E15" s="110">
        <f>E5*0.155</f>
        <v>0</v>
      </c>
      <c r="F15" s="120">
        <f>F5*0.155</f>
        <v>0</v>
      </c>
      <c r="G15" s="110">
        <f>G5*0.155</f>
        <v>0</v>
      </c>
      <c r="H15" s="133">
        <f>H5*0.155</f>
        <v>0</v>
      </c>
    </row>
    <row r="16" spans="2:8">
      <c r="B16" s="116" t="s">
        <v>30</v>
      </c>
      <c r="C16" s="120">
        <f>C5*0.02</f>
        <v>0</v>
      </c>
      <c r="D16" s="1">
        <f>D5*0.02</f>
        <v>0</v>
      </c>
      <c r="E16" s="110">
        <f>E5*0.02</f>
        <v>0</v>
      </c>
      <c r="F16" s="120">
        <f>F5*0.02</f>
        <v>0</v>
      </c>
      <c r="G16" s="110">
        <f>G5*0.02</f>
        <v>0</v>
      </c>
      <c r="H16" s="133">
        <f>H5*0.02</f>
        <v>0</v>
      </c>
    </row>
    <row r="17" spans="2:8">
      <c r="B17" s="116" t="s">
        <v>31</v>
      </c>
      <c r="C17" s="120">
        <f>+C9+C10+C12+C13</f>
        <v>-1352.0107439999997</v>
      </c>
      <c r="D17" s="1">
        <f>+D9+D10+D12+D13</f>
        <v>-1352.0107439999997</v>
      </c>
      <c r="E17" s="110">
        <f>+E9+E10+E12+E13</f>
        <v>-1352.0107439999997</v>
      </c>
      <c r="F17" s="120">
        <f>+F9+F10+F12+F13</f>
        <v>-1352.0107439999997</v>
      </c>
      <c r="G17" s="110">
        <f>+G9+G10+G12+G13</f>
        <v>-1352.0107439999997</v>
      </c>
      <c r="H17" s="133">
        <f>+H9+H10+H12+H13</f>
        <v>-1352.0107439999997</v>
      </c>
    </row>
    <row r="18" spans="2:8">
      <c r="B18" s="116" t="s">
        <v>32</v>
      </c>
      <c r="C18" s="120">
        <f>+C15+C16</f>
        <v>0</v>
      </c>
      <c r="D18" s="1">
        <f>+D15+D16</f>
        <v>0</v>
      </c>
      <c r="E18" s="110">
        <f t="shared" ref="E18:G18" si="4">+E15+E16</f>
        <v>0</v>
      </c>
      <c r="F18" s="120">
        <f>+F15+F16</f>
        <v>0</v>
      </c>
      <c r="G18" s="110">
        <f t="shared" si="4"/>
        <v>0</v>
      </c>
      <c r="H18" s="133">
        <f>+H15+H16</f>
        <v>0</v>
      </c>
    </row>
    <row r="19" spans="2:8">
      <c r="B19" s="117" t="s">
        <v>33</v>
      </c>
      <c r="C19" s="122">
        <f>C5+C15+C16</f>
        <v>0</v>
      </c>
      <c r="D19" s="3">
        <f>D5+D15+D16</f>
        <v>0</v>
      </c>
      <c r="E19" s="112">
        <f>E5+E15+E16</f>
        <v>0</v>
      </c>
      <c r="F19" s="122">
        <f>F5+F15+F16</f>
        <v>0</v>
      </c>
      <c r="G19" s="112">
        <f>G5+G15+G16</f>
        <v>0</v>
      </c>
      <c r="H19" s="135">
        <f>H5+H15+H16</f>
        <v>0</v>
      </c>
    </row>
    <row r="20" spans="2:8">
      <c r="B20" s="117" t="s">
        <v>34</v>
      </c>
      <c r="C20" s="122">
        <f>C19</f>
        <v>0</v>
      </c>
      <c r="D20" s="3">
        <f>D19</f>
        <v>0</v>
      </c>
      <c r="E20" s="112">
        <f t="shared" ref="E20:G20" si="5">E19</f>
        <v>0</v>
      </c>
      <c r="F20" s="122">
        <f>F19</f>
        <v>0</v>
      </c>
      <c r="G20" s="112">
        <f t="shared" si="5"/>
        <v>0</v>
      </c>
      <c r="H20" s="135">
        <f>H19</f>
        <v>0</v>
      </c>
    </row>
    <row r="21" spans="2:8">
      <c r="B21" s="116" t="s">
        <v>35</v>
      </c>
      <c r="C21" s="120">
        <v>902</v>
      </c>
      <c r="D21" s="1">
        <v>902</v>
      </c>
      <c r="E21" s="110">
        <v>902</v>
      </c>
      <c r="F21" s="120">
        <v>902</v>
      </c>
      <c r="G21" s="110">
        <v>902</v>
      </c>
      <c r="H21" s="133">
        <v>902</v>
      </c>
    </row>
    <row r="22" spans="2:8" s="7" customFormat="1">
      <c r="B22" s="115" t="s">
        <v>36</v>
      </c>
      <c r="C22" s="119">
        <v>0</v>
      </c>
      <c r="D22" s="6">
        <v>0</v>
      </c>
      <c r="E22" s="109">
        <v>0</v>
      </c>
      <c r="F22" s="119">
        <v>0</v>
      </c>
      <c r="G22" s="109">
        <v>0</v>
      </c>
      <c r="H22" s="132">
        <v>0</v>
      </c>
    </row>
    <row r="23" spans="2:8">
      <c r="B23" s="116" t="s">
        <v>73</v>
      </c>
      <c r="C23" s="120">
        <v>1087</v>
      </c>
      <c r="D23" s="1">
        <v>1087</v>
      </c>
      <c r="E23" s="110">
        <v>1087</v>
      </c>
      <c r="F23" s="120">
        <v>1087</v>
      </c>
      <c r="G23" s="110">
        <v>1087</v>
      </c>
      <c r="H23" s="133">
        <v>1087</v>
      </c>
    </row>
    <row r="24" spans="2:8">
      <c r="B24" s="142" t="s">
        <v>37</v>
      </c>
      <c r="C24" s="123">
        <f>C20+C21+C22+C23</f>
        <v>1989</v>
      </c>
      <c r="D24" s="4">
        <f t="shared" ref="D24:H24" si="6">D20+D21+D22+D23</f>
        <v>1989</v>
      </c>
      <c r="E24" s="124">
        <f t="shared" si="6"/>
        <v>1989</v>
      </c>
      <c r="F24" s="123">
        <f t="shared" si="6"/>
        <v>1989</v>
      </c>
      <c r="G24" s="124">
        <f t="shared" si="6"/>
        <v>1989</v>
      </c>
      <c r="H24" s="136">
        <f t="shared" si="6"/>
        <v>1989</v>
      </c>
    </row>
    <row r="25" spans="2:8">
      <c r="B25" s="115" t="s">
        <v>39</v>
      </c>
      <c r="C25" s="119">
        <v>0</v>
      </c>
      <c r="D25" s="6">
        <v>0</v>
      </c>
      <c r="E25" s="109">
        <v>0</v>
      </c>
      <c r="F25" s="119">
        <v>0</v>
      </c>
      <c r="G25" s="109">
        <v>0</v>
      </c>
      <c r="H25" s="132">
        <v>0</v>
      </c>
    </row>
    <row r="26" spans="2:8">
      <c r="B26" s="115" t="s">
        <v>40</v>
      </c>
      <c r="C26" s="119">
        <v>0</v>
      </c>
      <c r="D26" s="6">
        <v>0</v>
      </c>
      <c r="E26" s="109">
        <v>0</v>
      </c>
      <c r="F26" s="119">
        <v>0</v>
      </c>
      <c r="G26" s="109">
        <v>0</v>
      </c>
      <c r="H26" s="132">
        <v>0</v>
      </c>
    </row>
    <row r="27" spans="2:8">
      <c r="B27" s="118" t="s">
        <v>74</v>
      </c>
      <c r="C27" s="120">
        <f>C24+C25+C26</f>
        <v>1989</v>
      </c>
      <c r="D27" s="1">
        <f t="shared" ref="D27:E27" si="7">D24+D25+D26</f>
        <v>1989</v>
      </c>
      <c r="E27" s="110">
        <f t="shared" si="7"/>
        <v>1989</v>
      </c>
      <c r="F27" s="120">
        <f t="shared" ref="F27" si="8">F24+F25+F26</f>
        <v>1989</v>
      </c>
      <c r="G27" s="110">
        <f t="shared" ref="G27" si="9">G24+G25+G26</f>
        <v>1989</v>
      </c>
      <c r="H27" s="133">
        <f t="shared" ref="H27" si="10">H24+H25+H26</f>
        <v>1989</v>
      </c>
    </row>
    <row r="28" spans="2:8">
      <c r="B28" s="116" t="s">
        <v>38</v>
      </c>
      <c r="C28" s="125">
        <v>19</v>
      </c>
      <c r="D28" s="5">
        <v>6</v>
      </c>
      <c r="E28" s="126">
        <v>1</v>
      </c>
      <c r="F28" s="125">
        <v>17</v>
      </c>
      <c r="G28" s="126">
        <v>1</v>
      </c>
      <c r="H28" s="137">
        <v>2</v>
      </c>
    </row>
    <row r="29" spans="2:8">
      <c r="B29" s="118" t="s">
        <v>75</v>
      </c>
      <c r="C29" s="121">
        <f>C28*C27</f>
        <v>37791</v>
      </c>
      <c r="D29" s="2">
        <f t="shared" ref="D29:E29" si="11">D28*D27</f>
        <v>11934</v>
      </c>
      <c r="E29" s="111">
        <f t="shared" si="11"/>
        <v>1989</v>
      </c>
      <c r="F29" s="121">
        <f t="shared" ref="F29" si="12">F28*F27</f>
        <v>33813</v>
      </c>
      <c r="G29" s="111">
        <f t="shared" ref="G29" si="13">G28*G27</f>
        <v>1989</v>
      </c>
      <c r="H29" s="134">
        <f t="shared" ref="H29" si="14">H28*H27</f>
        <v>3978</v>
      </c>
    </row>
    <row r="30" spans="2:8">
      <c r="B30" s="118" t="s">
        <v>41</v>
      </c>
      <c r="C30" s="121">
        <f>C29*12</f>
        <v>453492</v>
      </c>
      <c r="D30" s="2">
        <f t="shared" ref="D30:E30" si="15">D29*12</f>
        <v>143208</v>
      </c>
      <c r="E30" s="111">
        <f t="shared" si="15"/>
        <v>23868</v>
      </c>
      <c r="F30" s="121">
        <f>F29*12</f>
        <v>405756</v>
      </c>
      <c r="G30" s="111">
        <f t="shared" ref="G30:H30" si="16">G29*12</f>
        <v>23868</v>
      </c>
      <c r="H30" s="134">
        <f t="shared" si="16"/>
        <v>47736</v>
      </c>
    </row>
    <row r="31" spans="2:8">
      <c r="B31" s="118" t="s">
        <v>42</v>
      </c>
      <c r="C31" s="127">
        <f>SUM(C30:E30)</f>
        <v>620568</v>
      </c>
      <c r="D31" s="113"/>
      <c r="E31" s="128"/>
      <c r="F31" s="127">
        <f>F30+G30</f>
        <v>429624</v>
      </c>
      <c r="G31" s="128"/>
      <c r="H31" s="138">
        <f>H30</f>
        <v>47736</v>
      </c>
    </row>
    <row r="32" spans="2:8" ht="15" thickBot="1">
      <c r="B32" s="143" t="s">
        <v>43</v>
      </c>
      <c r="C32" s="129">
        <f>C31*3</f>
        <v>1861704</v>
      </c>
      <c r="D32" s="130"/>
      <c r="E32" s="131"/>
      <c r="F32" s="129">
        <f>F31*3</f>
        <v>1288872</v>
      </c>
      <c r="G32" s="131"/>
      <c r="H32" s="139">
        <f>H31*3</f>
        <v>143208</v>
      </c>
    </row>
    <row r="37" spans="5:5">
      <c r="E37" s="8"/>
    </row>
  </sheetData>
  <mergeCells count="8">
    <mergeCell ref="C1:H1"/>
    <mergeCell ref="C31:E31"/>
    <mergeCell ref="C32:E32"/>
    <mergeCell ref="C3:E3"/>
    <mergeCell ref="F3:G3"/>
    <mergeCell ref="C2:H2"/>
    <mergeCell ref="F31:G31"/>
    <mergeCell ref="F32:G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Teklif Formu</vt:lpstr>
      <vt:lpstr>Fiyat Tablosu</vt:lpstr>
      <vt:lpstr>'Teklif Formu'!Print_Area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Mert Celik</cp:lastModifiedBy>
  <cp:lastPrinted>2023-01-19T05:48:42Z</cp:lastPrinted>
  <dcterms:created xsi:type="dcterms:W3CDTF">2017-01-26T07:04:17Z</dcterms:created>
  <dcterms:modified xsi:type="dcterms:W3CDTF">2023-01-19T05:49:31Z</dcterms:modified>
</cp:coreProperties>
</file>